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Zadání" sheetId="1" r:id="rId1"/>
    <sheet name="Příprava" sheetId="4" r:id="rId2"/>
    <sheet name="Příprava-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D58" i="6" l="1"/>
  <c r="E58" i="6"/>
  <c r="C58" i="6"/>
  <c r="D55" i="6"/>
  <c r="D57" i="6" s="1"/>
  <c r="E55" i="6"/>
  <c r="D56" i="6"/>
  <c r="E56" i="6"/>
  <c r="C56" i="6"/>
  <c r="C57" i="6" s="1"/>
  <c r="C55" i="6"/>
  <c r="D51" i="6"/>
  <c r="E51" i="6"/>
  <c r="C51" i="6"/>
  <c r="G37" i="6"/>
  <c r="G38" i="6"/>
  <c r="G36" i="6"/>
  <c r="E44" i="6" s="1"/>
  <c r="C44" i="6"/>
  <c r="D49" i="6"/>
  <c r="E49" i="6"/>
  <c r="C49" i="6"/>
  <c r="D48" i="6"/>
  <c r="E48" i="6"/>
  <c r="C48" i="6"/>
  <c r="D44" i="6"/>
  <c r="D41" i="6"/>
  <c r="D43" i="6" s="1"/>
  <c r="E41" i="6"/>
  <c r="D42" i="6"/>
  <c r="E42" i="6"/>
  <c r="C42" i="6"/>
  <c r="C43" i="6" s="1"/>
  <c r="C41" i="6"/>
  <c r="F37" i="6"/>
  <c r="F38" i="6"/>
  <c r="F36" i="6"/>
  <c r="D36" i="6"/>
  <c r="D38" i="6" s="1"/>
  <c r="E36" i="6"/>
  <c r="D37" i="6"/>
  <c r="E37" i="6"/>
  <c r="D38" i="5"/>
  <c r="E38" i="5"/>
  <c r="C38" i="5"/>
  <c r="E38" i="6"/>
  <c r="C38" i="6"/>
  <c r="C37" i="6"/>
  <c r="C36" i="6"/>
  <c r="D30" i="6"/>
  <c r="E30" i="6"/>
  <c r="D31" i="6"/>
  <c r="D32" i="6" s="1"/>
  <c r="E31" i="6"/>
  <c r="E32" i="6" s="1"/>
  <c r="D33" i="6"/>
  <c r="E33" i="6"/>
  <c r="C33" i="6"/>
  <c r="C31" i="6"/>
  <c r="C30" i="6"/>
  <c r="C32" i="6" s="1"/>
  <c r="E57" i="6"/>
  <c r="E50" i="6"/>
  <c r="E52" i="6" s="1"/>
  <c r="E43" i="6"/>
  <c r="D32" i="5"/>
  <c r="E32" i="5"/>
  <c r="C32" i="5"/>
  <c r="D43" i="5"/>
  <c r="D45" i="5" s="1"/>
  <c r="E43" i="5"/>
  <c r="C43" i="5"/>
  <c r="C45" i="5" s="1"/>
  <c r="D50" i="5"/>
  <c r="D52" i="5" s="1"/>
  <c r="E50" i="5"/>
  <c r="E52" i="5" s="1"/>
  <c r="C50" i="5"/>
  <c r="C52" i="5" s="1"/>
  <c r="D57" i="5"/>
  <c r="E57" i="5"/>
  <c r="E59" i="5" s="1"/>
  <c r="C57" i="5"/>
  <c r="C59" i="5" s="1"/>
  <c r="D59" i="5"/>
  <c r="E45" i="5"/>
  <c r="D59" i="6" l="1"/>
  <c r="E59" i="6"/>
  <c r="C59" i="6"/>
  <c r="E45" i="6"/>
  <c r="C45" i="6"/>
  <c r="D45" i="6"/>
  <c r="D50" i="6"/>
  <c r="D52" i="6" s="1"/>
  <c r="C50" i="6"/>
  <c r="C52" i="6" s="1"/>
</calcChain>
</file>

<file path=xl/sharedStrings.xml><?xml version="1.0" encoding="utf-8"?>
<sst xmlns="http://schemas.openxmlformats.org/spreadsheetml/2006/main" count="172" uniqueCount="39">
  <si>
    <t>Praktický list</t>
  </si>
  <si>
    <t>Číslo:</t>
  </si>
  <si>
    <t>Druh:</t>
  </si>
  <si>
    <t>Úkolem je provést úplnou kalkulaci nákladů výrobku X, Y a Z.</t>
  </si>
  <si>
    <t>Přímé náklady přiřadímé výrobku přímo a nepřímé (režijní náklady)</t>
  </si>
  <si>
    <t>rozpočítáme na jednotlivé výrobky na základě přirážkové kalkulace.</t>
  </si>
  <si>
    <t>Otázkou je, co zvolíme za rozvrhovou základnu.</t>
  </si>
  <si>
    <t>Rozvrhovou základnou mohou být přímé materiálové náklady,</t>
  </si>
  <si>
    <t>přímé mzdové náklady nebo přímé náklady výrobku.</t>
  </si>
  <si>
    <t>Výrobek</t>
  </si>
  <si>
    <t>X</t>
  </si>
  <si>
    <t>Y</t>
  </si>
  <si>
    <t>Z</t>
  </si>
  <si>
    <t>Přímé materiálové náklady</t>
  </si>
  <si>
    <t>Přímé mzdové náklady</t>
  </si>
  <si>
    <t>Výroba v ks</t>
  </si>
  <si>
    <t>Zadání</t>
  </si>
  <si>
    <t>Režijní náklady</t>
  </si>
  <si>
    <t>Přímé materilové náklady/ks</t>
  </si>
  <si>
    <t>Přímé mzdové náklady/ks</t>
  </si>
  <si>
    <t>Přímé náklady/ks</t>
  </si>
  <si>
    <t>Výrobková skupina</t>
  </si>
  <si>
    <t>Přímé náklady</t>
  </si>
  <si>
    <t>Celkem</t>
  </si>
  <si>
    <t>Procetní přirážka</t>
  </si>
  <si>
    <t>Režie z materiálu</t>
  </si>
  <si>
    <t>Režie z mezd</t>
  </si>
  <si>
    <t>Celkové náklady</t>
  </si>
  <si>
    <t>Režie z přímých nákladů</t>
  </si>
  <si>
    <t>Rozvrhová</t>
  </si>
  <si>
    <t>základna</t>
  </si>
  <si>
    <t>Materiál</t>
  </si>
  <si>
    <t>Mzdy</t>
  </si>
  <si>
    <t>Celkové náklady závisí na zvolené rozvrhové základně.</t>
  </si>
  <si>
    <t>Bez dodatečných informací nejsme schopni určit, která z rozvrhových základen</t>
  </si>
  <si>
    <t>je pro potřeby společnosti nejvhodnější.</t>
  </si>
  <si>
    <t>Důraz by měl být kladen na příčinný vztah mezi rozvrhovou základnou</t>
  </si>
  <si>
    <t>a vyvolanými režijními náklady.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</si>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</sst>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3" fontId="2" fillId="0" borderId="4" xfId="0" applyNumberFormat="1" applyFont="1" applyBorder="1" applyAlignment="1">
      <alignment horizontal="justify" vertical="center"/>
    </xf>
    <xf numFmtId="0" fontId="1" fillId="0" borderId="5" xfId="0" applyFont="1" applyBorder="1"/>
    <xf numFmtId="3" fontId="1" fillId="0" borderId="5" xfId="0" applyNumberFormat="1" applyFont="1" applyBorder="1"/>
    <xf numFmtId="0" fontId="3" fillId="0" borderId="0" xfId="0" applyFont="1"/>
    <xf numFmtId="10" fontId="1" fillId="0" borderId="5" xfId="0" applyNumberFormat="1" applyFont="1" applyBorder="1"/>
    <xf numFmtId="2" fontId="1" fillId="0" borderId="5" xfId="0" applyNumberFormat="1" applyFont="1" applyBorder="1"/>
    <xf numFmtId="2" fontId="1" fillId="2" borderId="5" xfId="0" applyNumberFormat="1" applyFont="1" applyFill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14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76200</xdr:colOff>
          <xdr:row>14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438150</xdr:colOff>
          <xdr:row>14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371475</xdr:colOff>
          <xdr:row>14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2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3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3">
        <v>15</v>
      </c>
    </row>
    <row r="3" spans="1:2" x14ac:dyDescent="0.25">
      <c r="A3" s="1" t="s">
        <v>2</v>
      </c>
      <c r="B3" s="13" t="s">
        <v>38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14</xdr:row>
                <xdr:rowOff>114300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4"/>
  <sheetViews>
    <sheetView workbookViewId="0">
      <selection activeCell="B2" sqref="B2:B3"/>
    </sheetView>
  </sheetViews>
  <sheetFormatPr defaultRowHeight="15" x14ac:dyDescent="0.25"/>
  <cols>
    <col min="2" max="2" width="26" customWidth="1"/>
    <col min="7" max="7" width="15" customWidth="1"/>
  </cols>
  <sheetData>
    <row r="1" spans="1:14" x14ac:dyDescent="0.25">
      <c r="A1" s="1" t="s">
        <v>0</v>
      </c>
    </row>
    <row r="2" spans="1:14" x14ac:dyDescent="0.25">
      <c r="A2" s="1" t="s">
        <v>1</v>
      </c>
      <c r="B2" s="13">
        <v>15</v>
      </c>
    </row>
    <row r="3" spans="1:14" x14ac:dyDescent="0.25">
      <c r="A3" s="1" t="s">
        <v>2</v>
      </c>
      <c r="B3" s="13" t="s">
        <v>38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 t="s">
        <v>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 t="s">
        <v>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 t="s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 t="s">
        <v>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 t="s">
        <v>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6.5" thickBot="1" x14ac:dyDescent="0.3">
      <c r="A24" s="1" t="s">
        <v>16</v>
      </c>
      <c r="B24" s="2" t="s">
        <v>9</v>
      </c>
      <c r="C24" s="3" t="s">
        <v>10</v>
      </c>
      <c r="D24" s="3" t="s">
        <v>11</v>
      </c>
      <c r="E24" s="3" t="s">
        <v>12</v>
      </c>
      <c r="F24" s="1"/>
      <c r="G24" s="7" t="s">
        <v>17</v>
      </c>
      <c r="H24" s="8">
        <v>500000</v>
      </c>
      <c r="I24" s="1"/>
      <c r="J24" s="1"/>
      <c r="K24" s="1"/>
      <c r="L24" s="1"/>
      <c r="M24" s="1"/>
      <c r="N24" s="1"/>
    </row>
    <row r="25" spans="1:14" ht="16.5" thickBot="1" x14ac:dyDescent="0.3">
      <c r="A25" s="1"/>
      <c r="B25" s="4" t="s">
        <v>13</v>
      </c>
      <c r="C25" s="5">
        <v>20</v>
      </c>
      <c r="D25" s="5">
        <v>80</v>
      </c>
      <c r="E25" s="5">
        <v>100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 ht="16.5" thickBot="1" x14ac:dyDescent="0.3">
      <c r="A26" s="1"/>
      <c r="B26" s="4" t="s">
        <v>14</v>
      </c>
      <c r="C26" s="5">
        <v>8</v>
      </c>
      <c r="D26" s="5">
        <v>38</v>
      </c>
      <c r="E26" s="5">
        <v>48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 ht="16.5" thickBot="1" x14ac:dyDescent="0.3">
      <c r="A27" s="1"/>
      <c r="B27" s="4" t="s">
        <v>15</v>
      </c>
      <c r="C27" s="6">
        <v>7000</v>
      </c>
      <c r="D27" s="6">
        <v>7000</v>
      </c>
      <c r="E27" s="6">
        <v>5000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4097" r:id="rId3">
          <objectPr defaultSize="0" r:id="rId4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76200</xdr:colOff>
                <xdr:row>14</xdr:row>
                <xdr:rowOff>114300</xdr:rowOff>
              </to>
            </anchor>
          </objectPr>
        </oleObject>
      </mc:Choice>
      <mc:Fallback>
        <oleObject progId="Word.Document.12" shapeId="4097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4"/>
  <sheetViews>
    <sheetView workbookViewId="0">
      <selection activeCell="B2" sqref="B2:B3"/>
    </sheetView>
  </sheetViews>
  <sheetFormatPr defaultRowHeight="15" x14ac:dyDescent="0.25"/>
  <cols>
    <col min="1" max="1" width="15" customWidth="1"/>
    <col min="2" max="2" width="28.28515625" customWidth="1"/>
    <col min="7" max="7" width="16.42578125" customWidth="1"/>
  </cols>
  <sheetData>
    <row r="1" spans="1:14" x14ac:dyDescent="0.25">
      <c r="A1" s="1" t="s">
        <v>0</v>
      </c>
    </row>
    <row r="2" spans="1:14" x14ac:dyDescent="0.25">
      <c r="A2" s="1" t="s">
        <v>1</v>
      </c>
      <c r="B2" s="13">
        <v>15</v>
      </c>
    </row>
    <row r="3" spans="1:14" x14ac:dyDescent="0.25">
      <c r="A3" s="1" t="s">
        <v>2</v>
      </c>
      <c r="B3" s="13" t="s">
        <v>38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 t="s">
        <v>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 t="s">
        <v>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 t="s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 t="s">
        <v>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 t="s">
        <v>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6.5" thickBot="1" x14ac:dyDescent="0.3">
      <c r="A24" s="1" t="s">
        <v>16</v>
      </c>
      <c r="B24" s="2" t="s">
        <v>9</v>
      </c>
      <c r="C24" s="3" t="s">
        <v>10</v>
      </c>
      <c r="D24" s="3" t="s">
        <v>11</v>
      </c>
      <c r="E24" s="3" t="s">
        <v>12</v>
      </c>
      <c r="F24" s="1"/>
      <c r="G24" s="7" t="s">
        <v>17</v>
      </c>
      <c r="H24" s="8">
        <v>500000</v>
      </c>
      <c r="I24" s="1"/>
      <c r="J24" s="1"/>
      <c r="K24" s="1"/>
      <c r="L24" s="1"/>
      <c r="M24" s="1"/>
      <c r="N24" s="1"/>
    </row>
    <row r="25" spans="1:14" ht="16.5" thickBot="1" x14ac:dyDescent="0.3">
      <c r="A25" s="1"/>
      <c r="B25" s="4" t="s">
        <v>13</v>
      </c>
      <c r="C25" s="5">
        <v>20</v>
      </c>
      <c r="D25" s="5">
        <v>80</v>
      </c>
      <c r="E25" s="5">
        <v>100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 ht="16.5" thickBot="1" x14ac:dyDescent="0.3">
      <c r="A26" s="1"/>
      <c r="B26" s="4" t="s">
        <v>14</v>
      </c>
      <c r="C26" s="5">
        <v>8</v>
      </c>
      <c r="D26" s="5">
        <v>38</v>
      </c>
      <c r="E26" s="5">
        <v>48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 ht="16.5" thickBot="1" x14ac:dyDescent="0.3">
      <c r="A27" s="1"/>
      <c r="B27" s="4" t="s">
        <v>15</v>
      </c>
      <c r="C27" s="6">
        <v>7000</v>
      </c>
      <c r="D27" s="6">
        <v>7000</v>
      </c>
      <c r="E27" s="6">
        <v>5000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7" t="s">
        <v>9</v>
      </c>
      <c r="C29" s="7" t="s">
        <v>10</v>
      </c>
      <c r="D29" s="7" t="s">
        <v>11</v>
      </c>
      <c r="E29" s="7" t="s">
        <v>12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7" t="s">
        <v>18</v>
      </c>
      <c r="C30" s="7"/>
      <c r="D30" s="7"/>
      <c r="E30" s="7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7" t="s">
        <v>19</v>
      </c>
      <c r="C31" s="7"/>
      <c r="D31" s="7"/>
      <c r="E31" s="7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7" t="s">
        <v>20</v>
      </c>
      <c r="C32" s="7">
        <f>C30+C31</f>
        <v>0</v>
      </c>
      <c r="D32" s="7">
        <f t="shared" ref="D32:E32" si="0">D30+D31</f>
        <v>0</v>
      </c>
      <c r="E32" s="7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7" t="s">
        <v>15</v>
      </c>
      <c r="C33" s="7"/>
      <c r="D33" s="7"/>
      <c r="E33" s="7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7" t="s">
        <v>21</v>
      </c>
      <c r="C35" s="7" t="s">
        <v>10</v>
      </c>
      <c r="D35" s="7" t="s">
        <v>11</v>
      </c>
      <c r="E35" s="7" t="s">
        <v>12</v>
      </c>
      <c r="F35" s="7" t="s">
        <v>23</v>
      </c>
      <c r="G35" s="7" t="s">
        <v>24</v>
      </c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7" t="s">
        <v>13</v>
      </c>
      <c r="C36" s="8"/>
      <c r="D36" s="8"/>
      <c r="E36" s="8"/>
      <c r="F36" s="8"/>
      <c r="G36" s="10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7" t="s">
        <v>14</v>
      </c>
      <c r="C37" s="8"/>
      <c r="D37" s="8"/>
      <c r="E37" s="8"/>
      <c r="F37" s="8"/>
      <c r="G37" s="10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7" t="s">
        <v>22</v>
      </c>
      <c r="C38" s="8">
        <f>C37+C36</f>
        <v>0</v>
      </c>
      <c r="D38" s="8">
        <f t="shared" ref="D38:E38" si="1">D37+D36</f>
        <v>0</v>
      </c>
      <c r="E38" s="8">
        <f t="shared" si="1"/>
        <v>0</v>
      </c>
      <c r="F38" s="8"/>
      <c r="G38" s="10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 t="s">
        <v>29</v>
      </c>
      <c r="B40" s="7" t="s">
        <v>9</v>
      </c>
      <c r="C40" s="7" t="s">
        <v>10</v>
      </c>
      <c r="D40" s="7" t="s">
        <v>11</v>
      </c>
      <c r="E40" s="7" t="s">
        <v>12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 t="s">
        <v>30</v>
      </c>
      <c r="B41" s="7" t="s">
        <v>18</v>
      </c>
      <c r="C41" s="7"/>
      <c r="D41" s="7"/>
      <c r="E41" s="7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 t="s">
        <v>31</v>
      </c>
      <c r="B42" s="7" t="s">
        <v>19</v>
      </c>
      <c r="C42" s="7"/>
      <c r="D42" s="7"/>
      <c r="E42" s="7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7" t="s">
        <v>20</v>
      </c>
      <c r="C43" s="7">
        <f>C41+C42</f>
        <v>0</v>
      </c>
      <c r="D43" s="7">
        <f t="shared" ref="D43:E43" si="2">D41+D42</f>
        <v>0</v>
      </c>
      <c r="E43" s="7">
        <f t="shared" si="2"/>
        <v>0</v>
      </c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7" t="s">
        <v>25</v>
      </c>
      <c r="C44" s="1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7" t="s">
        <v>27</v>
      </c>
      <c r="C45" s="12">
        <f>C43+C44</f>
        <v>0</v>
      </c>
      <c r="D45" s="12">
        <f t="shared" ref="D45:E45" si="3">D43+D44</f>
        <v>0</v>
      </c>
      <c r="E45" s="12">
        <f t="shared" si="3"/>
        <v>0</v>
      </c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 t="s">
        <v>29</v>
      </c>
      <c r="B47" s="7" t="s">
        <v>9</v>
      </c>
      <c r="C47" s="7" t="s">
        <v>10</v>
      </c>
      <c r="D47" s="7" t="s">
        <v>11</v>
      </c>
      <c r="E47" s="7" t="s">
        <v>12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 t="s">
        <v>30</v>
      </c>
      <c r="B48" s="7" t="s">
        <v>18</v>
      </c>
      <c r="C48" s="7"/>
      <c r="D48" s="7"/>
      <c r="E48" s="7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 t="s">
        <v>32</v>
      </c>
      <c r="B49" s="7" t="s">
        <v>19</v>
      </c>
      <c r="C49" s="7"/>
      <c r="D49" s="7"/>
      <c r="E49" s="7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7" t="s">
        <v>20</v>
      </c>
      <c r="C50" s="7">
        <f>C48+C49</f>
        <v>0</v>
      </c>
      <c r="D50" s="7">
        <f t="shared" ref="D50:E50" si="4">D48+D49</f>
        <v>0</v>
      </c>
      <c r="E50" s="7">
        <f t="shared" si="4"/>
        <v>0</v>
      </c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7" t="s">
        <v>26</v>
      </c>
      <c r="C51" s="1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7" t="s">
        <v>27</v>
      </c>
      <c r="C52" s="12">
        <f>C50+C51</f>
        <v>0</v>
      </c>
      <c r="D52" s="12">
        <f t="shared" ref="D52:E52" si="5">D50+D51</f>
        <v>0</v>
      </c>
      <c r="E52" s="12">
        <f t="shared" si="5"/>
        <v>0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 t="s">
        <v>29</v>
      </c>
      <c r="B54" s="7" t="s">
        <v>9</v>
      </c>
      <c r="C54" s="7" t="s">
        <v>10</v>
      </c>
      <c r="D54" s="7" t="s">
        <v>11</v>
      </c>
      <c r="E54" s="7" t="s">
        <v>12</v>
      </c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 t="s">
        <v>30</v>
      </c>
      <c r="B55" s="7" t="s">
        <v>18</v>
      </c>
      <c r="C55" s="7"/>
      <c r="D55" s="7"/>
      <c r="E55" s="7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 t="s">
        <v>22</v>
      </c>
      <c r="B56" s="7" t="s">
        <v>19</v>
      </c>
      <c r="C56" s="7"/>
      <c r="D56" s="7"/>
      <c r="E56" s="7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7" t="s">
        <v>20</v>
      </c>
      <c r="C57" s="7">
        <f>C55+C56</f>
        <v>0</v>
      </c>
      <c r="D57" s="7">
        <f t="shared" ref="D57:E57" si="6">D55+D56</f>
        <v>0</v>
      </c>
      <c r="E57" s="7">
        <f t="shared" si="6"/>
        <v>0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7" t="s">
        <v>28</v>
      </c>
      <c r="C58" s="1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7" t="s">
        <v>27</v>
      </c>
      <c r="C59" s="12">
        <f>C57+C58</f>
        <v>0</v>
      </c>
      <c r="D59" s="12">
        <f t="shared" ref="D59:E59" si="7">D57+D58</f>
        <v>0</v>
      </c>
      <c r="E59" s="12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5121" r:id="rId3">
          <objectPr defaultSize="0" r:id="rId4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438150</xdr:colOff>
                <xdr:row>14</xdr:row>
                <xdr:rowOff>114300</xdr:rowOff>
              </to>
            </anchor>
          </objectPr>
        </oleObject>
      </mc:Choice>
      <mc:Fallback>
        <oleObject progId="Word.Document.12" shapeId="5121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4"/>
  <sheetViews>
    <sheetView workbookViewId="0">
      <selection activeCell="B2" sqref="B2:B3"/>
    </sheetView>
  </sheetViews>
  <sheetFormatPr defaultRowHeight="15" x14ac:dyDescent="0.25"/>
  <cols>
    <col min="1" max="1" width="14" customWidth="1"/>
    <col min="2" max="2" width="28.28515625" customWidth="1"/>
    <col min="6" max="6" width="10.140625" bestFit="1" customWidth="1"/>
    <col min="7" max="7" width="16.42578125" customWidth="1"/>
  </cols>
  <sheetData>
    <row r="1" spans="1:14" x14ac:dyDescent="0.25">
      <c r="A1" s="1" t="s">
        <v>0</v>
      </c>
    </row>
    <row r="2" spans="1:14" x14ac:dyDescent="0.25">
      <c r="A2" s="1" t="s">
        <v>1</v>
      </c>
      <c r="B2" s="13">
        <v>15</v>
      </c>
    </row>
    <row r="3" spans="1:14" x14ac:dyDescent="0.25">
      <c r="A3" s="1" t="s">
        <v>2</v>
      </c>
      <c r="B3" s="13" t="s">
        <v>38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 t="s">
        <v>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 t="s">
        <v>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 t="s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 t="s">
        <v>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 t="s">
        <v>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6.5" thickBot="1" x14ac:dyDescent="0.3">
      <c r="A24" s="1" t="s">
        <v>16</v>
      </c>
      <c r="B24" s="2" t="s">
        <v>9</v>
      </c>
      <c r="C24" s="3" t="s">
        <v>10</v>
      </c>
      <c r="D24" s="3" t="s">
        <v>11</v>
      </c>
      <c r="E24" s="3" t="s">
        <v>12</v>
      </c>
      <c r="F24" s="1"/>
      <c r="G24" s="7" t="s">
        <v>17</v>
      </c>
      <c r="H24" s="8">
        <v>500000</v>
      </c>
      <c r="I24" s="1"/>
      <c r="J24" s="1"/>
      <c r="K24" s="1"/>
      <c r="L24" s="1"/>
      <c r="M24" s="1"/>
      <c r="N24" s="1"/>
    </row>
    <row r="25" spans="1:14" ht="16.5" thickBot="1" x14ac:dyDescent="0.3">
      <c r="A25" s="1"/>
      <c r="B25" s="4" t="s">
        <v>13</v>
      </c>
      <c r="C25" s="5">
        <v>20</v>
      </c>
      <c r="D25" s="5">
        <v>80</v>
      </c>
      <c r="E25" s="5">
        <v>100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 ht="16.5" thickBot="1" x14ac:dyDescent="0.3">
      <c r="A26" s="1"/>
      <c r="B26" s="4" t="s">
        <v>14</v>
      </c>
      <c r="C26" s="5">
        <v>8</v>
      </c>
      <c r="D26" s="5">
        <v>38</v>
      </c>
      <c r="E26" s="5">
        <v>48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 ht="16.5" thickBot="1" x14ac:dyDescent="0.3">
      <c r="A27" s="1"/>
      <c r="B27" s="4" t="s">
        <v>15</v>
      </c>
      <c r="C27" s="6">
        <v>7000</v>
      </c>
      <c r="D27" s="6">
        <v>7000</v>
      </c>
      <c r="E27" s="6">
        <v>5000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7" t="s">
        <v>9</v>
      </c>
      <c r="C29" s="7" t="s">
        <v>10</v>
      </c>
      <c r="D29" s="7" t="s">
        <v>11</v>
      </c>
      <c r="E29" s="7" t="s">
        <v>12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7" t="s">
        <v>18</v>
      </c>
      <c r="C30" s="7">
        <f>C25</f>
        <v>20</v>
      </c>
      <c r="D30" s="7">
        <f t="shared" ref="D30:E30" si="0">D25</f>
        <v>80</v>
      </c>
      <c r="E30" s="7">
        <f t="shared" si="0"/>
        <v>100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7" t="s">
        <v>19</v>
      </c>
      <c r="C31" s="7">
        <f>C26</f>
        <v>8</v>
      </c>
      <c r="D31" s="7">
        <f t="shared" ref="D31:E31" si="1">D26</f>
        <v>38</v>
      </c>
      <c r="E31" s="7">
        <f t="shared" si="1"/>
        <v>48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7" t="s">
        <v>20</v>
      </c>
      <c r="C32" s="7">
        <f>C30+C31</f>
        <v>28</v>
      </c>
      <c r="D32" s="7">
        <f t="shared" ref="D32:E32" si="2">D30+D31</f>
        <v>118</v>
      </c>
      <c r="E32" s="7">
        <f t="shared" si="2"/>
        <v>148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7" t="s">
        <v>15</v>
      </c>
      <c r="C33" s="8">
        <f>C27</f>
        <v>7000</v>
      </c>
      <c r="D33" s="8">
        <f t="shared" ref="D33:E33" si="3">D27</f>
        <v>7000</v>
      </c>
      <c r="E33" s="8">
        <f t="shared" si="3"/>
        <v>5000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7" t="s">
        <v>21</v>
      </c>
      <c r="C35" s="7" t="s">
        <v>10</v>
      </c>
      <c r="D35" s="7" t="s">
        <v>11</v>
      </c>
      <c r="E35" s="7" t="s">
        <v>12</v>
      </c>
      <c r="F35" s="7" t="s">
        <v>23</v>
      </c>
      <c r="G35" s="7" t="s">
        <v>24</v>
      </c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7" t="s">
        <v>13</v>
      </c>
      <c r="C36" s="8">
        <f>C30*C33</f>
        <v>140000</v>
      </c>
      <c r="D36" s="8">
        <f t="shared" ref="D36:E36" si="4">D30*D33</f>
        <v>560000</v>
      </c>
      <c r="E36" s="8">
        <f t="shared" si="4"/>
        <v>500000</v>
      </c>
      <c r="F36" s="8">
        <f>C36+D36+E36</f>
        <v>1200000</v>
      </c>
      <c r="G36" s="10">
        <f>$H$24/F36</f>
        <v>0.41666666666666669</v>
      </c>
      <c r="H36" s="1"/>
      <c r="I36" s="1"/>
      <c r="J36" s="1"/>
      <c r="K36" s="9"/>
      <c r="L36" s="1"/>
      <c r="M36" s="1"/>
      <c r="N36" s="1"/>
    </row>
    <row r="37" spans="1:14" x14ac:dyDescent="0.25">
      <c r="A37" s="1"/>
      <c r="B37" s="7" t="s">
        <v>14</v>
      </c>
      <c r="C37" s="8">
        <f>C31*C33</f>
        <v>56000</v>
      </c>
      <c r="D37" s="8">
        <f t="shared" ref="D37:E37" si="5">D31*D33</f>
        <v>266000</v>
      </c>
      <c r="E37" s="8">
        <f t="shared" si="5"/>
        <v>240000</v>
      </c>
      <c r="F37" s="8">
        <f t="shared" ref="F37:F38" si="6">C37+D37+E37</f>
        <v>562000</v>
      </c>
      <c r="G37" s="10">
        <f t="shared" ref="G37:G38" si="7">$H$24/F37</f>
        <v>0.88967971530249113</v>
      </c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7" t="s">
        <v>22</v>
      </c>
      <c r="C38" s="8">
        <f>C37+C36</f>
        <v>196000</v>
      </c>
      <c r="D38" s="8">
        <f t="shared" ref="D38:E38" si="8">D37+D36</f>
        <v>826000</v>
      </c>
      <c r="E38" s="8">
        <f t="shared" si="8"/>
        <v>740000</v>
      </c>
      <c r="F38" s="8">
        <f t="shared" si="6"/>
        <v>1762000</v>
      </c>
      <c r="G38" s="10">
        <f t="shared" si="7"/>
        <v>0.28376844494892167</v>
      </c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 t="s">
        <v>29</v>
      </c>
      <c r="B40" s="7" t="s">
        <v>9</v>
      </c>
      <c r="C40" s="7" t="s">
        <v>10</v>
      </c>
      <c r="D40" s="7" t="s">
        <v>11</v>
      </c>
      <c r="E40" s="7" t="s">
        <v>12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 t="s">
        <v>30</v>
      </c>
      <c r="B41" s="7" t="s">
        <v>18</v>
      </c>
      <c r="C41" s="7">
        <f>C25</f>
        <v>20</v>
      </c>
      <c r="D41" s="7">
        <f t="shared" ref="D41:E41" si="9">D25</f>
        <v>80</v>
      </c>
      <c r="E41" s="7">
        <f t="shared" si="9"/>
        <v>100</v>
      </c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 t="s">
        <v>31</v>
      </c>
      <c r="B42" s="7" t="s">
        <v>19</v>
      </c>
      <c r="C42" s="7">
        <f>C26</f>
        <v>8</v>
      </c>
      <c r="D42" s="7">
        <f t="shared" ref="D42:E42" si="10">D26</f>
        <v>38</v>
      </c>
      <c r="E42" s="7">
        <f t="shared" si="10"/>
        <v>48</v>
      </c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7" t="s">
        <v>20</v>
      </c>
      <c r="C43" s="7">
        <f>C41+C42</f>
        <v>28</v>
      </c>
      <c r="D43" s="7">
        <f t="shared" ref="D43:E43" si="11">D41+D42</f>
        <v>118</v>
      </c>
      <c r="E43" s="7">
        <f t="shared" si="11"/>
        <v>148</v>
      </c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7" t="s">
        <v>25</v>
      </c>
      <c r="C44" s="11">
        <f>C41*$G$36</f>
        <v>8.3333333333333339</v>
      </c>
      <c r="D44" s="11">
        <f t="shared" ref="D44:E44" si="12">D41*$G$36</f>
        <v>33.333333333333336</v>
      </c>
      <c r="E44" s="11">
        <f t="shared" si="12"/>
        <v>41.666666666666671</v>
      </c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7" t="s">
        <v>27</v>
      </c>
      <c r="C45" s="12">
        <f>C43+C44</f>
        <v>36.333333333333336</v>
      </c>
      <c r="D45" s="12">
        <f t="shared" ref="D45:E45" si="13">D43+D44</f>
        <v>151.33333333333334</v>
      </c>
      <c r="E45" s="12">
        <f t="shared" si="13"/>
        <v>189.66666666666669</v>
      </c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 t="s">
        <v>29</v>
      </c>
      <c r="B47" s="7" t="s">
        <v>9</v>
      </c>
      <c r="C47" s="7" t="s">
        <v>10</v>
      </c>
      <c r="D47" s="7" t="s">
        <v>11</v>
      </c>
      <c r="E47" s="7" t="s">
        <v>12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 t="s">
        <v>30</v>
      </c>
      <c r="B48" s="7" t="s">
        <v>18</v>
      </c>
      <c r="C48" s="7">
        <f>C30</f>
        <v>20</v>
      </c>
      <c r="D48" s="7">
        <f t="shared" ref="D48:E48" si="14">D30</f>
        <v>80</v>
      </c>
      <c r="E48" s="7">
        <f t="shared" si="14"/>
        <v>100</v>
      </c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 t="s">
        <v>32</v>
      </c>
      <c r="B49" s="7" t="s">
        <v>19</v>
      </c>
      <c r="C49" s="7">
        <f>C26</f>
        <v>8</v>
      </c>
      <c r="D49" s="7">
        <f t="shared" ref="D49:E49" si="15">D26</f>
        <v>38</v>
      </c>
      <c r="E49" s="7">
        <f t="shared" si="15"/>
        <v>48</v>
      </c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7" t="s">
        <v>20</v>
      </c>
      <c r="C50" s="7">
        <f>C48+C49</f>
        <v>28</v>
      </c>
      <c r="D50" s="7">
        <f t="shared" ref="D50:E50" si="16">D48+D49</f>
        <v>118</v>
      </c>
      <c r="E50" s="7">
        <f t="shared" si="16"/>
        <v>148</v>
      </c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7" t="s">
        <v>26</v>
      </c>
      <c r="C51" s="11">
        <f>C49*$G$37</f>
        <v>7.117437722419929</v>
      </c>
      <c r="D51" s="11">
        <f t="shared" ref="D51:E51" si="17">D49*$G$37</f>
        <v>33.807829181494661</v>
      </c>
      <c r="E51" s="11">
        <f t="shared" si="17"/>
        <v>42.704626334519574</v>
      </c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7" t="s">
        <v>27</v>
      </c>
      <c r="C52" s="12">
        <f>C50+C51</f>
        <v>35.117437722419929</v>
      </c>
      <c r="D52" s="12">
        <f t="shared" ref="D52:E52" si="18">D50+D51</f>
        <v>151.80782918149467</v>
      </c>
      <c r="E52" s="12">
        <f t="shared" si="18"/>
        <v>190.70462633451956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 t="s">
        <v>29</v>
      </c>
      <c r="B54" s="7" t="s">
        <v>9</v>
      </c>
      <c r="C54" s="7" t="s">
        <v>10</v>
      </c>
      <c r="D54" s="7" t="s">
        <v>11</v>
      </c>
      <c r="E54" s="7" t="s">
        <v>12</v>
      </c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 t="s">
        <v>30</v>
      </c>
      <c r="B55" s="7" t="s">
        <v>18</v>
      </c>
      <c r="C55" s="7">
        <f>C25</f>
        <v>20</v>
      </c>
      <c r="D55" s="7">
        <f t="shared" ref="D55:E55" si="19">D25</f>
        <v>80</v>
      </c>
      <c r="E55" s="7">
        <f t="shared" si="19"/>
        <v>100</v>
      </c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 t="s">
        <v>22</v>
      </c>
      <c r="B56" s="7" t="s">
        <v>19</v>
      </c>
      <c r="C56" s="7">
        <f>C26</f>
        <v>8</v>
      </c>
      <c r="D56" s="7">
        <f t="shared" ref="D56:E56" si="20">D26</f>
        <v>38</v>
      </c>
      <c r="E56" s="7">
        <f t="shared" si="20"/>
        <v>48</v>
      </c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7" t="s">
        <v>20</v>
      </c>
      <c r="C57" s="7">
        <f>C55+C56</f>
        <v>28</v>
      </c>
      <c r="D57" s="7">
        <f t="shared" ref="D57:E57" si="21">D55+D56</f>
        <v>118</v>
      </c>
      <c r="E57" s="7">
        <f t="shared" si="21"/>
        <v>148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7" t="s">
        <v>28</v>
      </c>
      <c r="C58" s="11">
        <f>C57*$G$38</f>
        <v>7.9455164585698066</v>
      </c>
      <c r="D58" s="11">
        <f t="shared" ref="D58:E58" si="22">D57*$G$38</f>
        <v>33.484676503972757</v>
      </c>
      <c r="E58" s="11">
        <f t="shared" si="22"/>
        <v>41.997729852440408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7" t="s">
        <v>27</v>
      </c>
      <c r="C59" s="12">
        <f>C57+C58</f>
        <v>35.945516458569806</v>
      </c>
      <c r="D59" s="12">
        <f t="shared" ref="D59:E59" si="23">D57+D58</f>
        <v>151.48467650397276</v>
      </c>
      <c r="E59" s="12">
        <f t="shared" si="23"/>
        <v>189.99772985244041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 t="s">
        <v>33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 t="s">
        <v>34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 t="s">
        <v>35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 t="s">
        <v>36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 t="s">
        <v>37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44:E44 C51:E52 C58:E58" 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371475</xdr:colOff>
                <xdr:row>14</xdr:row>
                <xdr:rowOff>114300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Příprava-řešení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2017-11-27T16:36:23Z</dcterms:created>
  <dcterms:modified xsi:type="dcterms:W3CDTF">2017-11-28T06:39:12Z</dcterms:modified>
</cp:coreProperties>
</file>