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Zadání" sheetId="1" r:id="rId1"/>
    <sheet name="Příprava" sheetId="4" r:id="rId2"/>
    <sheet name="Příprava-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F76" i="6" l="1"/>
  <c r="D75" i="6"/>
  <c r="E75" i="6"/>
  <c r="C75" i="6"/>
  <c r="D74" i="6"/>
  <c r="E74" i="6"/>
  <c r="F74" i="6" s="1"/>
  <c r="C74" i="6"/>
  <c r="D73" i="6"/>
  <c r="E73" i="6"/>
  <c r="C73" i="6"/>
  <c r="D72" i="6"/>
  <c r="F72" i="6" s="1"/>
  <c r="E72" i="6"/>
  <c r="C72" i="6"/>
  <c r="D71" i="6"/>
  <c r="E71" i="6"/>
  <c r="C71" i="6"/>
  <c r="C67" i="6"/>
  <c r="C68" i="6"/>
  <c r="D68" i="6"/>
  <c r="D67" i="6"/>
  <c r="E68" i="6"/>
  <c r="F61" i="6"/>
  <c r="D60" i="6"/>
  <c r="E60" i="6"/>
  <c r="C60" i="6"/>
  <c r="D59" i="6"/>
  <c r="E59" i="6"/>
  <c r="C59" i="6"/>
  <c r="D58" i="6"/>
  <c r="F58" i="6" s="1"/>
  <c r="E58" i="6"/>
  <c r="C58" i="6"/>
  <c r="E57" i="6"/>
  <c r="D57" i="6"/>
  <c r="C57" i="6"/>
  <c r="D56" i="6"/>
  <c r="E56" i="6"/>
  <c r="C56" i="6"/>
  <c r="E52" i="6"/>
  <c r="E53" i="6"/>
  <c r="D53" i="6"/>
  <c r="D52" i="6"/>
  <c r="C53" i="6"/>
  <c r="C52" i="6"/>
  <c r="D49" i="6"/>
  <c r="E49" i="6"/>
  <c r="C49" i="6"/>
  <c r="D44" i="6"/>
  <c r="E44" i="6"/>
  <c r="D45" i="6"/>
  <c r="E45" i="6"/>
  <c r="C45" i="6"/>
  <c r="C44" i="6"/>
  <c r="C46" i="6" s="1"/>
  <c r="F60" i="6"/>
  <c r="F62" i="6" s="1"/>
  <c r="E46" i="6"/>
  <c r="D46" i="6"/>
  <c r="F58" i="5"/>
  <c r="F59" i="5"/>
  <c r="F60" i="5"/>
  <c r="F57" i="5"/>
  <c r="F62" i="5"/>
  <c r="F73" i="5"/>
  <c r="F74" i="5"/>
  <c r="F75" i="5"/>
  <c r="F72" i="5"/>
  <c r="F77" i="5"/>
  <c r="D46" i="5"/>
  <c r="E46" i="5"/>
  <c r="C46" i="5"/>
  <c r="F75" i="6" l="1"/>
  <c r="F77" i="6" s="1"/>
  <c r="F73" i="6"/>
  <c r="F59" i="6"/>
  <c r="F57" i="6"/>
</calcChain>
</file>

<file path=xl/sharedStrings.xml><?xml version="1.0" encoding="utf-8"?>
<sst xmlns="http://schemas.openxmlformats.org/spreadsheetml/2006/main" count="221" uniqueCount="58">
  <si>
    <t>Praktický list</t>
  </si>
  <si>
    <t>Číslo:</t>
  </si>
  <si>
    <t>Druh:</t>
  </si>
  <si>
    <t>Pro sortimentní analýzu vyjdeme z kalkulace neúplných nákladů.</t>
  </si>
  <si>
    <t xml:space="preserve">V podnikohospodářské praxi a i v tomto případu jsme vystaveni omezením, na základě nichž </t>
  </si>
  <si>
    <t>hledáme optimální řešení.</t>
  </si>
  <si>
    <t>Naší snahou je maximalizace zisku z výroby a prodeje výrobků X, Y a Z, kdy jsme vystaveni</t>
  </si>
  <si>
    <t>časovému omezení, tj. nemůžeme vyrábět všechny výrobky v množství odpovídající</t>
  </si>
  <si>
    <t>maximální poptávce trhu, ale musíme si vybrat ty výrobky, které přispívají k vyššímu zisku.</t>
  </si>
  <si>
    <t>Zadání</t>
  </si>
  <si>
    <t>Výrobek</t>
  </si>
  <si>
    <t>X</t>
  </si>
  <si>
    <t>Y</t>
  </si>
  <si>
    <t>Z</t>
  </si>
  <si>
    <t xml:space="preserve">Hmotnost v g </t>
  </si>
  <si>
    <t>Režijní náklady</t>
  </si>
  <si>
    <t>Cena materiálu na 1 g</t>
  </si>
  <si>
    <t>Pracnost 1 ks v nh</t>
  </si>
  <si>
    <t>Kusů na trh</t>
  </si>
  <si>
    <t>Cena na 1 ks</t>
  </si>
  <si>
    <t>Kalkulace</t>
  </si>
  <si>
    <t>neúplná</t>
  </si>
  <si>
    <t>Přímé náklady</t>
  </si>
  <si>
    <t>Hrubé rozpětí</t>
  </si>
  <si>
    <t>Pořadí výrobků</t>
  </si>
  <si>
    <t>Preferujeme výrobky s vyšším hrubým rozpětím.</t>
  </si>
  <si>
    <t>Hrubé rozpětí na hodinu</t>
  </si>
  <si>
    <t>Pokud jsme vystaveni omezení, tak musíme hrubé rozpětí</t>
  </si>
  <si>
    <t>přepočítat na toto omezení a teprve poté určit</t>
  </si>
  <si>
    <t>Vyráběný objem</t>
  </si>
  <si>
    <t>Strávený čas</t>
  </si>
  <si>
    <t>Čas k dispozici</t>
  </si>
  <si>
    <t>Na základě pořadí výhodnosti výrobků určujeme jejich vyráběný/prodávaný objem,</t>
  </si>
  <si>
    <t>pořadí výrobků. V našem případě je omezujícím faktorem čas.</t>
  </si>
  <si>
    <t>musíme ale přihlednout i k omezením poptávky.</t>
  </si>
  <si>
    <t>Nemá smysl vyrábět více, než jsme schopní na trhu prodat.</t>
  </si>
  <si>
    <t>Výpočet</t>
  </si>
  <si>
    <t>zisku</t>
  </si>
  <si>
    <t>xxx</t>
  </si>
  <si>
    <t>Hrubé rozpětí skupiny</t>
  </si>
  <si>
    <t>Cena 1 ks</t>
  </si>
  <si>
    <t>Přímé náklady skupiny</t>
  </si>
  <si>
    <t>Tržby skupiny</t>
  </si>
  <si>
    <t>Celkem</t>
  </si>
  <si>
    <t>Zisk</t>
  </si>
  <si>
    <t>Varianta</t>
  </si>
  <si>
    <t xml:space="preserve">obchodního </t>
  </si>
  <si>
    <t>manažera</t>
  </si>
  <si>
    <t>1.</t>
  </si>
  <si>
    <t>3.</t>
  </si>
  <si>
    <t>2.</t>
  </si>
  <si>
    <t>ze zadání</t>
  </si>
  <si>
    <t>*</t>
  </si>
  <si>
    <t>nelze vyrábět necelý počet výrobků a bude muset dojít k zaokrouhlení</t>
  </si>
  <si>
    <t>Režijní náklady jsou vysoké, a tak v obou případech firma dosahuje ztráty.</t>
  </si>
  <si>
    <t>V případě optimální volby sortimentu je ale tato ztráta minimální.</t>
  </si>
  <si>
    <t>Jakékoliv jiné složení výroby za zadaných podmínek bude přinášet vyšší ztrátu.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</si>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</sst>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" fillId="0" borderId="5" xfId="0" applyFont="1" applyBorder="1"/>
    <xf numFmtId="3" fontId="1" fillId="0" borderId="5" xfId="0" applyNumberFormat="1" applyFont="1" applyBorder="1"/>
    <xf numFmtId="3" fontId="2" fillId="0" borderId="4" xfId="0" applyNumberFormat="1" applyFont="1" applyBorder="1" applyAlignment="1">
      <alignment horizontal="justify" vertical="center"/>
    </xf>
    <xf numFmtId="0" fontId="1" fillId="2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3" fillId="0" borderId="0" xfId="0" applyFont="1"/>
    <xf numFmtId="0" fontId="1" fillId="3" borderId="0" xfId="0" applyFont="1" applyFill="1"/>
    <xf numFmtId="3" fontId="1" fillId="3" borderId="5" xfId="0" applyNumberFormat="1" applyFont="1" applyFill="1" applyBorder="1"/>
    <xf numFmtId="4" fontId="1" fillId="3" borderId="5" xfId="0" applyNumberFormat="1" applyFont="1" applyFill="1" applyBorder="1"/>
    <xf numFmtId="4" fontId="1" fillId="0" borderId="5" xfId="0" applyNumberFormat="1" applyFont="1" applyBorder="1"/>
    <xf numFmtId="3" fontId="1" fillId="2" borderId="5" xfId="0" applyNumberFormat="1" applyFont="1" applyFill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24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24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285750</xdr:colOff>
          <xdr:row>24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190500</xdr:colOff>
          <xdr:row>24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7">
        <v>17</v>
      </c>
    </row>
    <row r="3" spans="1:2" x14ac:dyDescent="0.25">
      <c r="A3" s="1" t="s">
        <v>2</v>
      </c>
      <c r="B3" s="17" t="s">
        <v>57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24</xdr:row>
                <xdr:rowOff>66675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8"/>
  <sheetViews>
    <sheetView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7">
        <v>17</v>
      </c>
    </row>
    <row r="3" spans="1:2" x14ac:dyDescent="0.25">
      <c r="A3" s="1" t="s">
        <v>2</v>
      </c>
      <c r="B3" s="17" t="s">
        <v>57</v>
      </c>
    </row>
    <row r="26" spans="1:12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 t="s"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 t="s">
        <v>7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 t="s">
        <v>8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24</xdr:row>
                <xdr:rowOff>66675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9"/>
  <sheetViews>
    <sheetView workbookViewId="0">
      <selection activeCell="B2" sqref="B2:B3"/>
    </sheetView>
  </sheetViews>
  <sheetFormatPr defaultRowHeight="15" x14ac:dyDescent="0.25"/>
  <cols>
    <col min="1" max="1" width="11.140625" customWidth="1"/>
    <col min="2" max="2" width="22.85546875" customWidth="1"/>
    <col min="7" max="7" width="1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7">
        <v>17</v>
      </c>
    </row>
    <row r="3" spans="1:2" x14ac:dyDescent="0.25">
      <c r="A3" s="1" t="s">
        <v>2</v>
      </c>
      <c r="B3" s="17" t="s">
        <v>57</v>
      </c>
    </row>
    <row r="26" spans="1:12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 t="s"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 t="s">
        <v>7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 t="s">
        <v>8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thickBot="1" x14ac:dyDescent="0.3">
      <c r="A33" s="1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thickBot="1" x14ac:dyDescent="0.3">
      <c r="A34" s="1"/>
      <c r="B34" s="2" t="s">
        <v>10</v>
      </c>
      <c r="C34" s="3" t="s">
        <v>11</v>
      </c>
      <c r="D34" s="3" t="s">
        <v>12</v>
      </c>
      <c r="E34" s="3" t="s">
        <v>13</v>
      </c>
      <c r="F34" s="1"/>
      <c r="G34" s="1"/>
      <c r="H34" s="1"/>
      <c r="I34" s="1"/>
      <c r="J34" s="1"/>
      <c r="K34" s="1"/>
      <c r="L34" s="1"/>
    </row>
    <row r="35" spans="1:12" ht="15.75" thickBot="1" x14ac:dyDescent="0.3">
      <c r="A35" s="1"/>
      <c r="B35" s="4" t="s">
        <v>14</v>
      </c>
      <c r="C35" s="5">
        <v>10</v>
      </c>
      <c r="D35" s="5">
        <v>40</v>
      </c>
      <c r="E35" s="5">
        <v>50</v>
      </c>
      <c r="F35" s="1"/>
      <c r="G35" s="6" t="s">
        <v>15</v>
      </c>
      <c r="H35" s="7">
        <v>500000</v>
      </c>
      <c r="I35" s="1"/>
      <c r="J35" s="1"/>
      <c r="K35" s="1"/>
      <c r="L35" s="1"/>
    </row>
    <row r="36" spans="1:12" ht="15.75" thickBot="1" x14ac:dyDescent="0.3">
      <c r="A36" s="1"/>
      <c r="B36" s="4" t="s">
        <v>16</v>
      </c>
      <c r="C36" s="5">
        <v>2</v>
      </c>
      <c r="D36" s="5">
        <v>2</v>
      </c>
      <c r="E36" s="5">
        <v>2</v>
      </c>
      <c r="F36" s="1"/>
      <c r="G36" s="6" t="s">
        <v>31</v>
      </c>
      <c r="H36" s="7">
        <v>8760</v>
      </c>
      <c r="I36" s="1"/>
      <c r="J36" s="1"/>
      <c r="K36" s="1"/>
      <c r="L36" s="1"/>
    </row>
    <row r="37" spans="1:12" ht="15.75" thickBot="1" x14ac:dyDescent="0.3">
      <c r="A37" s="1"/>
      <c r="B37" s="4" t="s">
        <v>17</v>
      </c>
      <c r="C37" s="5">
        <v>0.4</v>
      </c>
      <c r="D37" s="5">
        <v>0.6</v>
      </c>
      <c r="E37" s="5">
        <v>0.6</v>
      </c>
      <c r="F37" s="1"/>
      <c r="G37" s="1"/>
      <c r="H37" s="1"/>
      <c r="I37" s="1"/>
      <c r="J37" s="1"/>
      <c r="K37" s="1"/>
      <c r="L37" s="1"/>
    </row>
    <row r="38" spans="1:12" ht="15.75" thickBot="1" x14ac:dyDescent="0.3">
      <c r="A38" s="1"/>
      <c r="B38" s="4" t="s">
        <v>18</v>
      </c>
      <c r="C38" s="8">
        <v>7000</v>
      </c>
      <c r="D38" s="8">
        <v>7000</v>
      </c>
      <c r="E38" s="8">
        <v>5000</v>
      </c>
      <c r="F38" s="1"/>
      <c r="G38" s="1"/>
      <c r="H38" s="1"/>
      <c r="I38" s="1"/>
      <c r="J38" s="1"/>
      <c r="K38" s="1"/>
      <c r="L38" s="1"/>
    </row>
    <row r="39" spans="1:12" ht="15.75" thickBot="1" x14ac:dyDescent="0.3">
      <c r="A39" s="1"/>
      <c r="B39" s="4" t="s">
        <v>19</v>
      </c>
      <c r="C39" s="8">
        <v>45</v>
      </c>
      <c r="D39" s="8">
        <v>113</v>
      </c>
      <c r="E39" s="8">
        <v>130</v>
      </c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 t="s">
        <v>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 t="s">
        <v>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6" t="s">
        <v>10</v>
      </c>
      <c r="C43" s="6" t="s">
        <v>11</v>
      </c>
      <c r="D43" s="6" t="s">
        <v>12</v>
      </c>
      <c r="E43" s="6" t="s">
        <v>13</v>
      </c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6" t="s">
        <v>19</v>
      </c>
      <c r="C44" s="6"/>
      <c r="D44" s="6"/>
      <c r="E44" s="6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6" t="s">
        <v>22</v>
      </c>
      <c r="C45" s="6"/>
      <c r="D45" s="6"/>
      <c r="E45" s="6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6" t="s">
        <v>23</v>
      </c>
      <c r="C46" s="6">
        <f>C44-C45</f>
        <v>0</v>
      </c>
      <c r="D46" s="6">
        <f t="shared" ref="D46:E46" si="0">D44-D45</f>
        <v>0</v>
      </c>
      <c r="E46" s="6">
        <f t="shared" si="0"/>
        <v>0</v>
      </c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6" t="s">
        <v>24</v>
      </c>
      <c r="C47" s="9"/>
      <c r="D47" s="9"/>
      <c r="E47" s="9"/>
      <c r="F47" s="1"/>
      <c r="G47" s="1" t="s">
        <v>25</v>
      </c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6" t="s">
        <v>26</v>
      </c>
      <c r="C49" s="6"/>
      <c r="D49" s="6"/>
      <c r="E49" s="6"/>
      <c r="F49" s="1"/>
      <c r="G49" s="1" t="s">
        <v>27</v>
      </c>
      <c r="H49" s="1"/>
      <c r="I49" s="1"/>
      <c r="J49" s="1"/>
      <c r="K49" s="1"/>
      <c r="L49" s="1"/>
    </row>
    <row r="50" spans="1:12" x14ac:dyDescent="0.25">
      <c r="A50" s="1"/>
      <c r="B50" s="6" t="s">
        <v>24</v>
      </c>
      <c r="C50" s="9"/>
      <c r="D50" s="9"/>
      <c r="E50" s="9"/>
      <c r="F50" s="1"/>
      <c r="G50" s="1" t="s">
        <v>28</v>
      </c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 t="s">
        <v>33</v>
      </c>
      <c r="H51" s="1"/>
      <c r="I51" s="1"/>
      <c r="J51" s="1"/>
      <c r="K51" s="1"/>
      <c r="L51" s="1"/>
    </row>
    <row r="52" spans="1:12" x14ac:dyDescent="0.25">
      <c r="A52" s="1"/>
      <c r="B52" s="6" t="s">
        <v>29</v>
      </c>
      <c r="C52" s="7"/>
      <c r="D52" s="7"/>
      <c r="E52" s="15"/>
      <c r="F52" s="1"/>
      <c r="G52" s="1" t="s">
        <v>32</v>
      </c>
      <c r="H52" s="1"/>
      <c r="I52" s="1"/>
      <c r="J52" s="1"/>
      <c r="K52" s="1"/>
      <c r="L52" s="1"/>
    </row>
    <row r="53" spans="1:12" x14ac:dyDescent="0.25">
      <c r="A53" s="1"/>
      <c r="B53" s="6" t="s">
        <v>30</v>
      </c>
      <c r="C53" s="7"/>
      <c r="D53" s="7"/>
      <c r="E53" s="7"/>
      <c r="F53" s="1"/>
      <c r="G53" s="1" t="s">
        <v>34</v>
      </c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 t="s">
        <v>35</v>
      </c>
      <c r="H54" s="1"/>
      <c r="I54" s="1"/>
      <c r="J54" s="1"/>
      <c r="K54" s="1"/>
      <c r="L54" s="1"/>
    </row>
    <row r="55" spans="1:12" x14ac:dyDescent="0.25">
      <c r="A55" s="1" t="s">
        <v>36</v>
      </c>
      <c r="B55" s="6"/>
      <c r="C55" s="6" t="s">
        <v>11</v>
      </c>
      <c r="D55" s="6" t="s">
        <v>12</v>
      </c>
      <c r="E55" s="6" t="s">
        <v>13</v>
      </c>
      <c r="F55" s="6" t="s">
        <v>43</v>
      </c>
      <c r="G55" s="1"/>
      <c r="H55" s="1"/>
      <c r="I55" s="1"/>
      <c r="J55" s="1"/>
      <c r="K55" s="1"/>
      <c r="L55" s="1"/>
    </row>
    <row r="56" spans="1:12" x14ac:dyDescent="0.25">
      <c r="A56" s="1" t="s">
        <v>37</v>
      </c>
      <c r="B56" s="6" t="s">
        <v>40</v>
      </c>
      <c r="C56" s="7"/>
      <c r="D56" s="7"/>
      <c r="E56" s="7"/>
      <c r="F56" s="6" t="s">
        <v>38</v>
      </c>
      <c r="G56" s="1"/>
      <c r="H56" s="1"/>
      <c r="I56" s="1"/>
      <c r="J56" s="1"/>
      <c r="K56" s="1"/>
      <c r="L56" s="1"/>
    </row>
    <row r="57" spans="1:12" x14ac:dyDescent="0.25">
      <c r="A57" s="1"/>
      <c r="B57" s="6" t="s">
        <v>29</v>
      </c>
      <c r="C57" s="7"/>
      <c r="D57" s="7"/>
      <c r="E57" s="7"/>
      <c r="F57" s="7">
        <f>C57+D57+E57</f>
        <v>0</v>
      </c>
      <c r="G57" s="1"/>
      <c r="H57" s="1"/>
      <c r="I57" s="1"/>
      <c r="J57" s="1"/>
      <c r="K57" s="1"/>
      <c r="L57" s="1"/>
    </row>
    <row r="58" spans="1:12" x14ac:dyDescent="0.25">
      <c r="A58" s="1"/>
      <c r="B58" s="6" t="s">
        <v>42</v>
      </c>
      <c r="C58" s="7"/>
      <c r="D58" s="7"/>
      <c r="E58" s="7"/>
      <c r="F58" s="7">
        <f t="shared" ref="F58:F60" si="1">C58+D58+E58</f>
        <v>0</v>
      </c>
      <c r="G58" s="1"/>
      <c r="H58" s="1"/>
      <c r="I58" s="1"/>
      <c r="J58" s="1"/>
      <c r="K58" s="1"/>
      <c r="L58" s="1"/>
    </row>
    <row r="59" spans="1:12" x14ac:dyDescent="0.25">
      <c r="B59" s="6" t="s">
        <v>41</v>
      </c>
      <c r="C59" s="7"/>
      <c r="D59" s="7"/>
      <c r="E59" s="7"/>
      <c r="F59" s="7">
        <f t="shared" si="1"/>
        <v>0</v>
      </c>
    </row>
    <row r="60" spans="1:12" x14ac:dyDescent="0.25">
      <c r="A60" s="1"/>
      <c r="B60" s="6" t="s">
        <v>39</v>
      </c>
      <c r="C60" s="7"/>
      <c r="D60" s="7"/>
      <c r="E60" s="7"/>
      <c r="F60" s="7">
        <f t="shared" si="1"/>
        <v>0</v>
      </c>
      <c r="G60" s="1"/>
      <c r="H60" s="1"/>
      <c r="I60" s="1"/>
      <c r="J60" s="1"/>
      <c r="K60" s="1"/>
      <c r="L60" s="1"/>
    </row>
    <row r="61" spans="1:12" x14ac:dyDescent="0.25">
      <c r="A61" s="1"/>
      <c r="B61" s="6" t="s">
        <v>15</v>
      </c>
      <c r="C61" s="6" t="s">
        <v>38</v>
      </c>
      <c r="D61" s="6" t="s">
        <v>38</v>
      </c>
      <c r="E61" s="6" t="s">
        <v>38</v>
      </c>
      <c r="F61" s="7"/>
      <c r="G61" s="1" t="s">
        <v>51</v>
      </c>
      <c r="I61" s="1"/>
      <c r="J61" s="1"/>
      <c r="K61" s="1"/>
      <c r="L61" s="1"/>
    </row>
    <row r="62" spans="1:12" x14ac:dyDescent="0.25">
      <c r="A62" s="1"/>
      <c r="B62" s="6" t="s">
        <v>44</v>
      </c>
      <c r="C62" s="6" t="s">
        <v>38</v>
      </c>
      <c r="D62" s="6" t="s">
        <v>38</v>
      </c>
      <c r="E62" s="6" t="s">
        <v>38</v>
      </c>
      <c r="F62" s="16">
        <f>F60-F61</f>
        <v>0</v>
      </c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 t="s">
        <v>45</v>
      </c>
      <c r="B64" s="6" t="s">
        <v>10</v>
      </c>
      <c r="C64" s="6" t="s">
        <v>11</v>
      </c>
      <c r="D64" s="6" t="s">
        <v>12</v>
      </c>
      <c r="E64" s="6" t="s">
        <v>13</v>
      </c>
      <c r="F64" s="1"/>
      <c r="G64" s="1"/>
      <c r="H64" s="1"/>
      <c r="I64" s="1"/>
      <c r="J64" s="1"/>
      <c r="K64" s="1"/>
      <c r="L64" s="1"/>
    </row>
    <row r="65" spans="1:12" x14ac:dyDescent="0.25">
      <c r="A65" s="1" t="s">
        <v>46</v>
      </c>
      <c r="B65" s="6" t="s">
        <v>24</v>
      </c>
      <c r="C65" s="10" t="s">
        <v>49</v>
      </c>
      <c r="D65" s="10" t="s">
        <v>50</v>
      </c>
      <c r="E65" s="10" t="s">
        <v>48</v>
      </c>
      <c r="F65" s="1"/>
      <c r="G65" s="1"/>
      <c r="H65" s="1"/>
      <c r="I65" s="1"/>
      <c r="J65" s="1"/>
      <c r="K65" s="1"/>
      <c r="L65" s="1"/>
    </row>
    <row r="66" spans="1:12" x14ac:dyDescent="0.25">
      <c r="A66" s="1" t="s">
        <v>47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6" t="s">
        <v>29</v>
      </c>
      <c r="C67" s="7"/>
      <c r="D67" s="7"/>
      <c r="E67" s="7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6" t="s">
        <v>30</v>
      </c>
      <c r="C68" s="7"/>
      <c r="D68" s="7"/>
      <c r="E68" s="7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 t="s">
        <v>36</v>
      </c>
      <c r="B70" s="6"/>
      <c r="C70" s="6" t="s">
        <v>11</v>
      </c>
      <c r="D70" s="6" t="s">
        <v>12</v>
      </c>
      <c r="E70" s="6" t="s">
        <v>13</v>
      </c>
      <c r="F70" s="6" t="s">
        <v>43</v>
      </c>
      <c r="G70" s="1"/>
      <c r="H70" s="1"/>
      <c r="I70" s="1"/>
      <c r="J70" s="1"/>
      <c r="K70" s="1"/>
      <c r="L70" s="1"/>
    </row>
    <row r="71" spans="1:12" x14ac:dyDescent="0.25">
      <c r="A71" s="1" t="s">
        <v>37</v>
      </c>
      <c r="B71" s="6" t="s">
        <v>40</v>
      </c>
      <c r="C71" s="7"/>
      <c r="D71" s="7"/>
      <c r="E71" s="7"/>
      <c r="F71" s="6" t="s">
        <v>38</v>
      </c>
      <c r="G71" s="1"/>
      <c r="H71" s="1"/>
      <c r="I71" s="1"/>
      <c r="J71" s="1"/>
      <c r="K71" s="1"/>
      <c r="L71" s="1"/>
    </row>
    <row r="72" spans="1:12" x14ac:dyDescent="0.25">
      <c r="A72" s="1"/>
      <c r="B72" s="6" t="s">
        <v>29</v>
      </c>
      <c r="C72" s="7"/>
      <c r="D72" s="7"/>
      <c r="E72" s="7"/>
      <c r="F72" s="7">
        <f>C72+D72+E72</f>
        <v>0</v>
      </c>
      <c r="G72" s="1"/>
      <c r="H72" s="1"/>
      <c r="I72" s="1"/>
      <c r="J72" s="1"/>
      <c r="K72" s="1"/>
      <c r="L72" s="1"/>
    </row>
    <row r="73" spans="1:12" x14ac:dyDescent="0.25">
      <c r="A73" s="1"/>
      <c r="B73" s="6" t="s">
        <v>42</v>
      </c>
      <c r="C73" s="7"/>
      <c r="D73" s="7"/>
      <c r="E73" s="7"/>
      <c r="F73" s="7">
        <f t="shared" ref="F73:F75" si="2">C73+D73+E73</f>
        <v>0</v>
      </c>
      <c r="G73" s="1"/>
      <c r="H73" s="1"/>
      <c r="I73" s="1"/>
      <c r="J73" s="1"/>
      <c r="K73" s="1"/>
      <c r="L73" s="1"/>
    </row>
    <row r="74" spans="1:12" x14ac:dyDescent="0.25">
      <c r="B74" s="6" t="s">
        <v>41</v>
      </c>
      <c r="C74" s="7"/>
      <c r="D74" s="7"/>
      <c r="E74" s="7"/>
      <c r="F74" s="7">
        <f t="shared" si="2"/>
        <v>0</v>
      </c>
      <c r="G74" s="1"/>
      <c r="H74" s="1"/>
      <c r="I74" s="1"/>
      <c r="J74" s="1"/>
      <c r="K74" s="1"/>
      <c r="L74" s="1"/>
    </row>
    <row r="75" spans="1:12" x14ac:dyDescent="0.25">
      <c r="A75" s="1"/>
      <c r="B75" s="6" t="s">
        <v>39</v>
      </c>
      <c r="C75" s="7"/>
      <c r="D75" s="7"/>
      <c r="E75" s="7"/>
      <c r="F75" s="7">
        <f t="shared" si="2"/>
        <v>0</v>
      </c>
      <c r="G75" s="1"/>
      <c r="H75" s="1"/>
      <c r="I75" s="1"/>
      <c r="J75" s="1"/>
      <c r="K75" s="1"/>
      <c r="L75" s="1"/>
    </row>
    <row r="76" spans="1:12" x14ac:dyDescent="0.25">
      <c r="A76" s="1"/>
      <c r="B76" s="6" t="s">
        <v>15</v>
      </c>
      <c r="C76" s="6" t="s">
        <v>38</v>
      </c>
      <c r="D76" s="6" t="s">
        <v>38</v>
      </c>
      <c r="E76" s="6" t="s">
        <v>38</v>
      </c>
      <c r="F76" s="7"/>
      <c r="G76" s="1" t="s">
        <v>51</v>
      </c>
      <c r="H76" s="1"/>
      <c r="I76" s="1"/>
      <c r="J76" s="1"/>
      <c r="K76" s="1"/>
      <c r="L76" s="1"/>
    </row>
    <row r="77" spans="1:12" x14ac:dyDescent="0.25">
      <c r="A77" s="1"/>
      <c r="B77" s="6" t="s">
        <v>44</v>
      </c>
      <c r="C77" s="6" t="s">
        <v>38</v>
      </c>
      <c r="D77" s="6" t="s">
        <v>38</v>
      </c>
      <c r="E77" s="6" t="s">
        <v>38</v>
      </c>
      <c r="F77" s="16">
        <f>F75-F76</f>
        <v>0</v>
      </c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285750</xdr:colOff>
                <xdr:row>24</xdr:row>
                <xdr:rowOff>66675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9"/>
  <sheetViews>
    <sheetView workbookViewId="0">
      <selection activeCell="B2" sqref="B2:B3"/>
    </sheetView>
  </sheetViews>
  <sheetFormatPr defaultRowHeight="15" x14ac:dyDescent="0.25"/>
  <cols>
    <col min="1" max="1" width="11.140625" customWidth="1"/>
    <col min="2" max="2" width="22.85546875" customWidth="1"/>
    <col min="3" max="5" width="9.28515625" bestFit="1" customWidth="1"/>
    <col min="6" max="6" width="10.140625" bestFit="1" customWidth="1"/>
    <col min="7" max="7" width="1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7">
        <v>17</v>
      </c>
    </row>
    <row r="3" spans="1:2" x14ac:dyDescent="0.25">
      <c r="A3" s="1" t="s">
        <v>2</v>
      </c>
      <c r="B3" s="17" t="s">
        <v>57</v>
      </c>
    </row>
    <row r="26" spans="1:12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 t="s"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 t="s">
        <v>7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 t="s">
        <v>8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thickBot="1" x14ac:dyDescent="0.3">
      <c r="A33" s="1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thickBot="1" x14ac:dyDescent="0.3">
      <c r="A34" s="1"/>
      <c r="B34" s="2" t="s">
        <v>10</v>
      </c>
      <c r="C34" s="3" t="s">
        <v>11</v>
      </c>
      <c r="D34" s="3" t="s">
        <v>12</v>
      </c>
      <c r="E34" s="3" t="s">
        <v>13</v>
      </c>
      <c r="F34" s="1"/>
      <c r="G34" s="1"/>
      <c r="H34" s="1"/>
      <c r="I34" s="1"/>
      <c r="J34" s="1"/>
      <c r="K34" s="1"/>
      <c r="L34" s="1"/>
    </row>
    <row r="35" spans="1:12" ht="15.75" thickBot="1" x14ac:dyDescent="0.3">
      <c r="A35" s="1"/>
      <c r="B35" s="4" t="s">
        <v>14</v>
      </c>
      <c r="C35" s="5">
        <v>10</v>
      </c>
      <c r="D35" s="5">
        <v>40</v>
      </c>
      <c r="E35" s="5">
        <v>50</v>
      </c>
      <c r="F35" s="1"/>
      <c r="G35" s="6" t="s">
        <v>15</v>
      </c>
      <c r="H35" s="7">
        <v>500000</v>
      </c>
      <c r="I35" s="1"/>
      <c r="J35" s="1"/>
      <c r="K35" s="1"/>
      <c r="L35" s="1"/>
    </row>
    <row r="36" spans="1:12" ht="15.75" thickBot="1" x14ac:dyDescent="0.3">
      <c r="A36" s="1"/>
      <c r="B36" s="4" t="s">
        <v>16</v>
      </c>
      <c r="C36" s="5">
        <v>2</v>
      </c>
      <c r="D36" s="5">
        <v>2</v>
      </c>
      <c r="E36" s="5">
        <v>2</v>
      </c>
      <c r="F36" s="1"/>
      <c r="G36" s="6" t="s">
        <v>31</v>
      </c>
      <c r="H36" s="7">
        <v>8760</v>
      </c>
      <c r="I36" s="1"/>
      <c r="J36" s="1"/>
      <c r="K36" s="1"/>
      <c r="L36" s="1"/>
    </row>
    <row r="37" spans="1:12" ht="15.75" thickBot="1" x14ac:dyDescent="0.3">
      <c r="A37" s="1"/>
      <c r="B37" s="4" t="s">
        <v>17</v>
      </c>
      <c r="C37" s="5">
        <v>0.4</v>
      </c>
      <c r="D37" s="5">
        <v>0.6</v>
      </c>
      <c r="E37" s="5">
        <v>0.6</v>
      </c>
      <c r="F37" s="1"/>
      <c r="G37" s="1"/>
      <c r="H37" s="1"/>
      <c r="I37" s="1"/>
      <c r="J37" s="1"/>
      <c r="K37" s="11" t="s">
        <v>52</v>
      </c>
      <c r="L37" s="1"/>
    </row>
    <row r="38" spans="1:12" ht="15.75" thickBot="1" x14ac:dyDescent="0.3">
      <c r="A38" s="1"/>
      <c r="B38" s="4" t="s">
        <v>18</v>
      </c>
      <c r="C38" s="8">
        <v>7000</v>
      </c>
      <c r="D38" s="8">
        <v>7000</v>
      </c>
      <c r="E38" s="8">
        <v>5000</v>
      </c>
      <c r="F38" s="1"/>
      <c r="G38" s="1"/>
      <c r="H38" s="1"/>
      <c r="I38" s="1"/>
      <c r="J38" s="1"/>
      <c r="K38" s="1"/>
      <c r="L38" s="1"/>
    </row>
    <row r="39" spans="1:12" ht="15.75" thickBot="1" x14ac:dyDescent="0.3">
      <c r="A39" s="1"/>
      <c r="B39" s="4" t="s">
        <v>19</v>
      </c>
      <c r="C39" s="8">
        <v>45</v>
      </c>
      <c r="D39" s="8">
        <v>113</v>
      </c>
      <c r="E39" s="8">
        <v>130</v>
      </c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 t="s">
        <v>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 t="s">
        <v>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6" t="s">
        <v>10</v>
      </c>
      <c r="C43" s="6" t="s">
        <v>11</v>
      </c>
      <c r="D43" s="6" t="s">
        <v>12</v>
      </c>
      <c r="E43" s="6" t="s">
        <v>13</v>
      </c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6" t="s">
        <v>19</v>
      </c>
      <c r="C44" s="7">
        <f>C39</f>
        <v>45</v>
      </c>
      <c r="D44" s="7">
        <f t="shared" ref="D44:E44" si="0">D39</f>
        <v>113</v>
      </c>
      <c r="E44" s="7">
        <f t="shared" si="0"/>
        <v>130</v>
      </c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6" t="s">
        <v>22</v>
      </c>
      <c r="C45" s="6">
        <f>C35*C36</f>
        <v>20</v>
      </c>
      <c r="D45" s="6">
        <f t="shared" ref="D45:E45" si="1">D35*D36</f>
        <v>80</v>
      </c>
      <c r="E45" s="6">
        <f t="shared" si="1"/>
        <v>100</v>
      </c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6" t="s">
        <v>23</v>
      </c>
      <c r="C46" s="6">
        <f>C44-C45</f>
        <v>25</v>
      </c>
      <c r="D46" s="6">
        <f t="shared" ref="D46:E46" si="2">D44-D45</f>
        <v>33</v>
      </c>
      <c r="E46" s="6">
        <f t="shared" si="2"/>
        <v>30</v>
      </c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6" t="s">
        <v>24</v>
      </c>
      <c r="C47" s="9" t="s">
        <v>49</v>
      </c>
      <c r="D47" s="9" t="s">
        <v>48</v>
      </c>
      <c r="E47" s="9" t="s">
        <v>50</v>
      </c>
      <c r="F47" s="1"/>
      <c r="G47" s="1" t="s">
        <v>25</v>
      </c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6" t="s">
        <v>26</v>
      </c>
      <c r="C49" s="6">
        <f>C46/C37</f>
        <v>62.5</v>
      </c>
      <c r="D49" s="6">
        <f t="shared" ref="D49:E49" si="3">D46/D37</f>
        <v>55</v>
      </c>
      <c r="E49" s="6">
        <f t="shared" si="3"/>
        <v>50</v>
      </c>
      <c r="F49" s="1"/>
      <c r="G49" s="1" t="s">
        <v>27</v>
      </c>
      <c r="H49" s="1"/>
      <c r="I49" s="1"/>
      <c r="J49" s="1"/>
      <c r="K49" s="1"/>
      <c r="L49" s="1"/>
    </row>
    <row r="50" spans="1:12" x14ac:dyDescent="0.25">
      <c r="A50" s="1"/>
      <c r="B50" s="6" t="s">
        <v>24</v>
      </c>
      <c r="C50" s="9" t="s">
        <v>48</v>
      </c>
      <c r="D50" s="9" t="s">
        <v>50</v>
      </c>
      <c r="E50" s="9" t="s">
        <v>49</v>
      </c>
      <c r="F50" s="1"/>
      <c r="G50" s="1" t="s">
        <v>28</v>
      </c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 t="s">
        <v>33</v>
      </c>
      <c r="H51" s="1"/>
      <c r="I51" s="1"/>
      <c r="J51" s="1"/>
      <c r="K51" s="1"/>
      <c r="L51" s="1"/>
    </row>
    <row r="52" spans="1:12" x14ac:dyDescent="0.25">
      <c r="A52" s="1"/>
      <c r="B52" s="6" t="s">
        <v>29</v>
      </c>
      <c r="C52" s="7">
        <f>C38</f>
        <v>7000</v>
      </c>
      <c r="D52" s="7">
        <f>D38</f>
        <v>7000</v>
      </c>
      <c r="E52" s="14">
        <f>E53/E37</f>
        <v>2933.3333333333335</v>
      </c>
      <c r="F52" s="1"/>
      <c r="G52" s="1" t="s">
        <v>32</v>
      </c>
      <c r="H52" s="1"/>
      <c r="I52" s="1"/>
      <c r="J52" s="1"/>
      <c r="K52" s="1"/>
      <c r="L52" s="1"/>
    </row>
    <row r="53" spans="1:12" x14ac:dyDescent="0.25">
      <c r="A53" s="1"/>
      <c r="B53" s="6" t="s">
        <v>30</v>
      </c>
      <c r="C53" s="7">
        <f>C52*C37</f>
        <v>2800</v>
      </c>
      <c r="D53" s="7">
        <f>D52*D37</f>
        <v>4200</v>
      </c>
      <c r="E53" s="7">
        <f>H36-D53-C53</f>
        <v>1760</v>
      </c>
      <c r="F53" s="1"/>
      <c r="G53" s="1" t="s">
        <v>34</v>
      </c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 t="s">
        <v>35</v>
      </c>
      <c r="H54" s="1"/>
      <c r="I54" s="1"/>
      <c r="J54" s="1"/>
      <c r="K54" s="1"/>
      <c r="L54" s="1"/>
    </row>
    <row r="55" spans="1:12" x14ac:dyDescent="0.25">
      <c r="A55" s="1" t="s">
        <v>36</v>
      </c>
      <c r="B55" s="6"/>
      <c r="C55" s="6" t="s">
        <v>11</v>
      </c>
      <c r="D55" s="6" t="s">
        <v>12</v>
      </c>
      <c r="E55" s="6" t="s">
        <v>13</v>
      </c>
      <c r="F55" s="6" t="s">
        <v>43</v>
      </c>
      <c r="G55" s="1"/>
      <c r="H55" s="1"/>
      <c r="I55" s="1"/>
      <c r="J55" s="1"/>
      <c r="K55" s="1"/>
      <c r="L55" s="1"/>
    </row>
    <row r="56" spans="1:12" x14ac:dyDescent="0.25">
      <c r="A56" s="1" t="s">
        <v>37</v>
      </c>
      <c r="B56" s="6" t="s">
        <v>40</v>
      </c>
      <c r="C56" s="7">
        <f>C39</f>
        <v>45</v>
      </c>
      <c r="D56" s="7">
        <f t="shared" ref="D56:E56" si="4">D39</f>
        <v>113</v>
      </c>
      <c r="E56" s="7">
        <f t="shared" si="4"/>
        <v>130</v>
      </c>
      <c r="F56" s="6" t="s">
        <v>38</v>
      </c>
      <c r="G56" s="1"/>
      <c r="H56" s="12"/>
      <c r="I56" s="1" t="s">
        <v>53</v>
      </c>
      <c r="J56" s="1"/>
      <c r="K56" s="1"/>
      <c r="L56" s="1"/>
    </row>
    <row r="57" spans="1:12" x14ac:dyDescent="0.25">
      <c r="A57" s="1"/>
      <c r="B57" s="6" t="s">
        <v>29</v>
      </c>
      <c r="C57" s="7">
        <f>C52</f>
        <v>7000</v>
      </c>
      <c r="D57" s="7">
        <f>D52</f>
        <v>7000</v>
      </c>
      <c r="E57" s="13">
        <f>ROUND(E52,0)</f>
        <v>2933</v>
      </c>
      <c r="F57" s="7">
        <f>C57+D57+E57</f>
        <v>16933</v>
      </c>
      <c r="G57" s="1"/>
      <c r="H57" s="1"/>
      <c r="I57" s="1"/>
      <c r="J57" s="1"/>
      <c r="K57" s="1"/>
      <c r="L57" s="1"/>
    </row>
    <row r="58" spans="1:12" x14ac:dyDescent="0.25">
      <c r="A58" s="1"/>
      <c r="B58" s="6" t="s">
        <v>42</v>
      </c>
      <c r="C58" s="7">
        <f>C56*C57</f>
        <v>315000</v>
      </c>
      <c r="D58" s="7">
        <f t="shared" ref="D58:E58" si="5">D56*D57</f>
        <v>791000</v>
      </c>
      <c r="E58" s="7">
        <f t="shared" si="5"/>
        <v>381290</v>
      </c>
      <c r="F58" s="7">
        <f t="shared" ref="F58:F60" si="6">C58+D58+E58</f>
        <v>1487290</v>
      </c>
      <c r="G58" s="1"/>
      <c r="H58" s="1"/>
      <c r="I58" s="1"/>
      <c r="J58" s="1"/>
      <c r="K58" s="1"/>
      <c r="L58" s="1"/>
    </row>
    <row r="59" spans="1:12" x14ac:dyDescent="0.25">
      <c r="B59" s="6" t="s">
        <v>41</v>
      </c>
      <c r="C59" s="7">
        <f>C45*C57</f>
        <v>140000</v>
      </c>
      <c r="D59" s="7">
        <f t="shared" ref="D59:E59" si="7">D45*D57</f>
        <v>560000</v>
      </c>
      <c r="E59" s="7">
        <f t="shared" si="7"/>
        <v>293300</v>
      </c>
      <c r="F59" s="7">
        <f t="shared" si="6"/>
        <v>993300</v>
      </c>
    </row>
    <row r="60" spans="1:12" x14ac:dyDescent="0.25">
      <c r="A60" s="1"/>
      <c r="B60" s="6" t="s">
        <v>39</v>
      </c>
      <c r="C60" s="7">
        <f>C58-C59</f>
        <v>175000</v>
      </c>
      <c r="D60" s="7">
        <f t="shared" ref="D60:E60" si="8">D58-D59</f>
        <v>231000</v>
      </c>
      <c r="E60" s="7">
        <f t="shared" si="8"/>
        <v>87990</v>
      </c>
      <c r="F60" s="7">
        <f t="shared" si="6"/>
        <v>493990</v>
      </c>
      <c r="G60" s="1"/>
      <c r="H60" s="1"/>
      <c r="I60" s="1"/>
      <c r="J60" s="1"/>
      <c r="K60" s="1"/>
      <c r="L60" s="1"/>
    </row>
    <row r="61" spans="1:12" x14ac:dyDescent="0.25">
      <c r="A61" s="1"/>
      <c r="B61" s="6" t="s">
        <v>15</v>
      </c>
      <c r="C61" s="6" t="s">
        <v>38</v>
      </c>
      <c r="D61" s="6" t="s">
        <v>38</v>
      </c>
      <c r="E61" s="6" t="s">
        <v>38</v>
      </c>
      <c r="F61" s="7">
        <f>H35</f>
        <v>500000</v>
      </c>
      <c r="G61" s="1" t="s">
        <v>51</v>
      </c>
      <c r="I61" s="1"/>
      <c r="J61" s="1"/>
      <c r="K61" s="1"/>
      <c r="L61" s="1"/>
    </row>
    <row r="62" spans="1:12" x14ac:dyDescent="0.25">
      <c r="A62" s="1"/>
      <c r="B62" s="6" t="s">
        <v>44</v>
      </c>
      <c r="C62" s="6" t="s">
        <v>38</v>
      </c>
      <c r="D62" s="6" t="s">
        <v>38</v>
      </c>
      <c r="E62" s="6" t="s">
        <v>38</v>
      </c>
      <c r="F62" s="16">
        <f>F60-F61</f>
        <v>-6010</v>
      </c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 t="s">
        <v>45</v>
      </c>
      <c r="B64" s="6" t="s">
        <v>10</v>
      </c>
      <c r="C64" s="6" t="s">
        <v>11</v>
      </c>
      <c r="D64" s="6" t="s">
        <v>12</v>
      </c>
      <c r="E64" s="6" t="s">
        <v>13</v>
      </c>
      <c r="F64" s="1"/>
      <c r="G64" s="1"/>
      <c r="H64" s="1"/>
      <c r="I64" s="1"/>
      <c r="J64" s="1"/>
      <c r="K64" s="1"/>
      <c r="L64" s="1"/>
    </row>
    <row r="65" spans="1:12" x14ac:dyDescent="0.25">
      <c r="A65" s="1" t="s">
        <v>46</v>
      </c>
      <c r="B65" s="6" t="s">
        <v>24</v>
      </c>
      <c r="C65" s="10" t="s">
        <v>49</v>
      </c>
      <c r="D65" s="10" t="s">
        <v>50</v>
      </c>
      <c r="E65" s="10" t="s">
        <v>48</v>
      </c>
      <c r="F65" s="1"/>
      <c r="G65" s="1"/>
      <c r="H65" s="1"/>
      <c r="I65" s="1"/>
      <c r="J65" s="1"/>
      <c r="K65" s="1"/>
      <c r="L65" s="1"/>
    </row>
    <row r="66" spans="1:12" x14ac:dyDescent="0.25">
      <c r="A66" s="1" t="s">
        <v>47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6" t="s">
        <v>29</v>
      </c>
      <c r="C67" s="7">
        <f>C68/C37</f>
        <v>3900</v>
      </c>
      <c r="D67" s="7">
        <f>D38</f>
        <v>7000</v>
      </c>
      <c r="E67" s="7">
        <v>5000</v>
      </c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6" t="s">
        <v>30</v>
      </c>
      <c r="C68" s="7">
        <f>H36-D68-E68</f>
        <v>1560</v>
      </c>
      <c r="D68" s="7">
        <f>D67*D37</f>
        <v>4200</v>
      </c>
      <c r="E68" s="7">
        <f>E67*E37</f>
        <v>3000</v>
      </c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 t="s">
        <v>36</v>
      </c>
      <c r="B70" s="6"/>
      <c r="C70" s="6" t="s">
        <v>11</v>
      </c>
      <c r="D70" s="6" t="s">
        <v>12</v>
      </c>
      <c r="E70" s="6" t="s">
        <v>13</v>
      </c>
      <c r="F70" s="6" t="s">
        <v>43</v>
      </c>
      <c r="G70" s="1"/>
      <c r="H70" s="1"/>
      <c r="I70" s="1"/>
      <c r="J70" s="1"/>
      <c r="K70" s="1"/>
      <c r="L70" s="1"/>
    </row>
    <row r="71" spans="1:12" x14ac:dyDescent="0.25">
      <c r="A71" s="1" t="s">
        <v>37</v>
      </c>
      <c r="B71" s="6" t="s">
        <v>40</v>
      </c>
      <c r="C71" s="7">
        <f>C44</f>
        <v>45</v>
      </c>
      <c r="D71" s="7">
        <f t="shared" ref="D71:E71" si="9">D44</f>
        <v>113</v>
      </c>
      <c r="E71" s="7">
        <f t="shared" si="9"/>
        <v>130</v>
      </c>
      <c r="F71" s="6" t="s">
        <v>38</v>
      </c>
      <c r="G71" s="1"/>
      <c r="H71" s="1"/>
      <c r="I71" s="1"/>
      <c r="J71" s="1"/>
      <c r="K71" s="1"/>
      <c r="L71" s="1"/>
    </row>
    <row r="72" spans="1:12" x14ac:dyDescent="0.25">
      <c r="A72" s="1"/>
      <c r="B72" s="6" t="s">
        <v>29</v>
      </c>
      <c r="C72" s="7">
        <f>C67</f>
        <v>3900</v>
      </c>
      <c r="D72" s="7">
        <f t="shared" ref="D72:E72" si="10">D67</f>
        <v>7000</v>
      </c>
      <c r="E72" s="7">
        <f t="shared" si="10"/>
        <v>5000</v>
      </c>
      <c r="F72" s="7">
        <f>C72+D72+E72</f>
        <v>15900</v>
      </c>
      <c r="G72" s="1"/>
      <c r="H72" s="1"/>
      <c r="I72" s="1"/>
      <c r="J72" s="1"/>
      <c r="K72" s="1"/>
      <c r="L72" s="1"/>
    </row>
    <row r="73" spans="1:12" x14ac:dyDescent="0.25">
      <c r="A73" s="1"/>
      <c r="B73" s="6" t="s">
        <v>42</v>
      </c>
      <c r="C73" s="7">
        <f>C72*C71</f>
        <v>175500</v>
      </c>
      <c r="D73" s="7">
        <f t="shared" ref="D73:E73" si="11">D72*D71</f>
        <v>791000</v>
      </c>
      <c r="E73" s="7">
        <f t="shared" si="11"/>
        <v>650000</v>
      </c>
      <c r="F73" s="7">
        <f t="shared" ref="F73:F75" si="12">C73+D73+E73</f>
        <v>1616500</v>
      </c>
      <c r="G73" s="1"/>
      <c r="H73" s="1"/>
      <c r="I73" s="1"/>
      <c r="J73" s="1"/>
      <c r="K73" s="1"/>
      <c r="L73" s="1"/>
    </row>
    <row r="74" spans="1:12" x14ac:dyDescent="0.25">
      <c r="B74" s="6" t="s">
        <v>41</v>
      </c>
      <c r="C74" s="7">
        <f>C45*C72</f>
        <v>78000</v>
      </c>
      <c r="D74" s="7">
        <f t="shared" ref="D74:E74" si="13">D45*D72</f>
        <v>560000</v>
      </c>
      <c r="E74" s="7">
        <f t="shared" si="13"/>
        <v>500000</v>
      </c>
      <c r="F74" s="7">
        <f t="shared" si="12"/>
        <v>1138000</v>
      </c>
      <c r="G74" s="1"/>
      <c r="H74" s="1"/>
      <c r="I74" s="1"/>
      <c r="J74" s="1"/>
      <c r="K74" s="1"/>
      <c r="L74" s="1"/>
    </row>
    <row r="75" spans="1:12" x14ac:dyDescent="0.25">
      <c r="A75" s="1"/>
      <c r="B75" s="6" t="s">
        <v>39</v>
      </c>
      <c r="C75" s="7">
        <f>C73-C74</f>
        <v>97500</v>
      </c>
      <c r="D75" s="7">
        <f t="shared" ref="D75:E75" si="14">D73-D74</f>
        <v>231000</v>
      </c>
      <c r="E75" s="7">
        <f t="shared" si="14"/>
        <v>150000</v>
      </c>
      <c r="F75" s="7">
        <f t="shared" si="12"/>
        <v>478500</v>
      </c>
      <c r="G75" s="1"/>
      <c r="H75" s="1"/>
      <c r="I75" s="1"/>
      <c r="J75" s="1"/>
      <c r="K75" s="1"/>
      <c r="L75" s="1"/>
    </row>
    <row r="76" spans="1:12" x14ac:dyDescent="0.25">
      <c r="A76" s="1"/>
      <c r="B76" s="6" t="s">
        <v>15</v>
      </c>
      <c r="C76" s="6" t="s">
        <v>38</v>
      </c>
      <c r="D76" s="6" t="s">
        <v>38</v>
      </c>
      <c r="E76" s="6" t="s">
        <v>38</v>
      </c>
      <c r="F76" s="7">
        <f>H35</f>
        <v>500000</v>
      </c>
      <c r="G76" s="1" t="s">
        <v>51</v>
      </c>
      <c r="H76" s="1"/>
      <c r="I76" s="1"/>
      <c r="J76" s="1"/>
      <c r="K76" s="1"/>
      <c r="L76" s="1"/>
    </row>
    <row r="77" spans="1:12" x14ac:dyDescent="0.25">
      <c r="A77" s="1"/>
      <c r="B77" s="6" t="s">
        <v>44</v>
      </c>
      <c r="C77" s="6" t="s">
        <v>38</v>
      </c>
      <c r="D77" s="6" t="s">
        <v>38</v>
      </c>
      <c r="E77" s="6" t="s">
        <v>38</v>
      </c>
      <c r="F77" s="16">
        <f>F75-F76</f>
        <v>-21500</v>
      </c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 t="s">
        <v>54</v>
      </c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 t="s">
        <v>55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 t="s">
        <v>56</v>
      </c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190500</xdr:colOff>
                <xdr:row>24</xdr:row>
                <xdr:rowOff>66675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Příprava-řešení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2017-11-27T15:54:36Z</dcterms:created>
  <dcterms:modified xsi:type="dcterms:W3CDTF">2017-11-28T06:44:56Z</dcterms:modified>
</cp:coreProperties>
</file>