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Zadání" sheetId="1" r:id="rId1"/>
    <sheet name="Příprava" sheetId="4" r:id="rId2"/>
    <sheet name="Příprava_řešení" sheetId="5" r:id="rId3"/>
    <sheet name="Řešení" sheetId="6" r:id="rId4"/>
  </sheets>
  <calcPr calcId="144525"/>
</workbook>
</file>

<file path=xl/calcChain.xml><?xml version="1.0" encoding="utf-8"?>
<calcChain xmlns="http://schemas.openxmlformats.org/spreadsheetml/2006/main">
  <c r="E76" i="6" l="1"/>
  <c r="E79" i="6" s="1"/>
  <c r="C83" i="6" s="1"/>
  <c r="E77" i="6"/>
  <c r="E78" i="6"/>
  <c r="E75" i="6"/>
  <c r="C124" i="6"/>
  <c r="C112" i="6"/>
  <c r="C79" i="6"/>
  <c r="E64" i="6"/>
  <c r="C82" i="6" s="1"/>
  <c r="D64" i="6"/>
  <c r="C122" i="6" s="1"/>
  <c r="C64" i="6"/>
  <c r="C125" i="5"/>
  <c r="C124" i="5"/>
  <c r="C123" i="5"/>
  <c r="C122" i="5"/>
  <c r="C112" i="5"/>
  <c r="E79" i="5"/>
  <c r="C83" i="5" s="1"/>
  <c r="C79" i="5"/>
  <c r="D64" i="5"/>
  <c r="C81" i="5" s="1"/>
  <c r="C110" i="5" s="1"/>
  <c r="E64" i="5"/>
  <c r="C82" i="5" s="1"/>
  <c r="C64" i="5"/>
  <c r="C84" i="6" l="1"/>
  <c r="E87" i="6"/>
  <c r="C99" i="6"/>
  <c r="C123" i="6"/>
  <c r="C125" i="6" s="1"/>
  <c r="C111" i="6"/>
  <c r="C81" i="6"/>
  <c r="C98" i="5"/>
  <c r="C87" i="5"/>
  <c r="C84" i="5"/>
  <c r="C110" i="6" l="1"/>
  <c r="C113" i="6" s="1"/>
  <c r="C87" i="6"/>
  <c r="C98" i="6"/>
  <c r="C100" i="6" s="1"/>
  <c r="E87" i="5"/>
  <c r="C111" i="5"/>
  <c r="C113" i="5" s="1"/>
  <c r="C99" i="5"/>
  <c r="C100" i="5" s="1"/>
</calcChain>
</file>

<file path=xl/sharedStrings.xml><?xml version="1.0" encoding="utf-8"?>
<sst xmlns="http://schemas.openxmlformats.org/spreadsheetml/2006/main" count="216" uniqueCount="75">
  <si>
    <t>Praktický list</t>
  </si>
  <si>
    <t>Číslo:</t>
  </si>
  <si>
    <t>Druh:</t>
  </si>
  <si>
    <t>Na základě logického třídění nákladů rozhodněte, které nákladové položky závisí</t>
  </si>
  <si>
    <t>a které nezávisí na počtu realizovaných koncertů.</t>
  </si>
  <si>
    <t>Náklady v Kč</t>
  </si>
  <si>
    <t>Pronájem obchodu a související spotřeba energií</t>
  </si>
  <si>
    <t>Pronájem skladu</t>
  </si>
  <si>
    <t>Zaměstnanci a brigádníci</t>
  </si>
  <si>
    <t>Tisk a distribuce letáků</t>
  </si>
  <si>
    <t>Doprava zboží do skladu</t>
  </si>
  <si>
    <t>Rozvoz zboží k zákazníkům</t>
  </si>
  <si>
    <t>Ostatní náklady</t>
  </si>
  <si>
    <t>Externí vedení účetnictví</t>
  </si>
  <si>
    <t>Nákupní cena prodávaného zboží</t>
  </si>
  <si>
    <t>Odpisy zařízení v obchodu a skladu</t>
  </si>
  <si>
    <t>Nákladová funkce</t>
  </si>
  <si>
    <t>Variabilní náklady je nutno uvažovat na jednu Kč tržeb.</t>
  </si>
  <si>
    <t>Q je objem prodejů (tržby) v Kč.</t>
  </si>
  <si>
    <t>Objem prodejů vzhledem k uvažovaným nákladům na zboží</t>
  </si>
  <si>
    <t>určíme dle tabulky:</t>
  </si>
  <si>
    <t>Druh zboží</t>
  </si>
  <si>
    <t>Pořizovací cena celkem (Kč)</t>
  </si>
  <si>
    <t>Zisková přirážka</t>
  </si>
  <si>
    <t>Zboží A</t>
  </si>
  <si>
    <t>Zboží B</t>
  </si>
  <si>
    <t>Zboží C</t>
  </si>
  <si>
    <t>Zboží D</t>
  </si>
  <si>
    <t>Na základě znalosti nákladové funkce</t>
  </si>
  <si>
    <t>určíme bod zvratu (objem prodeje přinášející nulový zisk).</t>
  </si>
  <si>
    <t>1)</t>
  </si>
  <si>
    <t xml:space="preserve">2) </t>
  </si>
  <si>
    <t>určíme objem tržeb přinášející předpokládaný zisk 1 000 000 Kč.</t>
  </si>
  <si>
    <t>3)</t>
  </si>
  <si>
    <t>Společnost je vystavena kapacitnímu omezení,</t>
  </si>
  <si>
    <t>na základě něhož při znalosti nákladové funkce</t>
  </si>
  <si>
    <t>určí maximálně dosažený zisk.</t>
  </si>
  <si>
    <t>Případně navrhne opatření vedoucí ke zvýšení zisku,</t>
  </si>
  <si>
    <t>který je maximálně dosažitelný.</t>
  </si>
  <si>
    <t>TC = FC + vn'*Q</t>
  </si>
  <si>
    <t>a které nezávisí na objemu prodejů.</t>
  </si>
  <si>
    <t>Proveďte klasifikační analýzu nákladů, rozhodněte, které jsou fixní a které variabilní.</t>
  </si>
  <si>
    <t>Fixní</t>
  </si>
  <si>
    <t>Variabilní</t>
  </si>
  <si>
    <t>Celkem</t>
  </si>
  <si>
    <t>Tržby za skupinu</t>
  </si>
  <si>
    <t>Nákladová funkce (TC = FC + vn*Q)</t>
  </si>
  <si>
    <t>TC =</t>
  </si>
  <si>
    <t>+</t>
  </si>
  <si>
    <t>*</t>
  </si>
  <si>
    <t>Q</t>
  </si>
  <si>
    <t>FC</t>
  </si>
  <si>
    <t>VC</t>
  </si>
  <si>
    <t>Tržby</t>
  </si>
  <si>
    <r>
      <t>vn</t>
    </r>
    <r>
      <rPr>
        <sz val="11"/>
        <color theme="1"/>
        <rFont val="Calibri"/>
        <family val="2"/>
        <charset val="238"/>
      </rPr>
      <t>'</t>
    </r>
  </si>
  <si>
    <t>Q je objem tržeb realizovaných novou prodejnou.</t>
  </si>
  <si>
    <t>Celkové tržby = celkové náklady</t>
  </si>
  <si>
    <t>Q = FC + vn'*Q</t>
  </si>
  <si>
    <t>Q = FC/(1-vn')</t>
  </si>
  <si>
    <t>Celkové tržby = celkové náklady + zisk</t>
  </si>
  <si>
    <t>Q = FC + vn'*Q + zisk</t>
  </si>
  <si>
    <t>Q = (FC+zisk)/(1-vn')</t>
  </si>
  <si>
    <t>Zisk</t>
  </si>
  <si>
    <t>Q odpovídající bodu zvratu</t>
  </si>
  <si>
    <t>Q odpovídající požadovanému zisku</t>
  </si>
  <si>
    <t>určíme objem tržeb přinášející předpokládaný zisk.</t>
  </si>
  <si>
    <t>Zisk = Celkové tržby - celkové náklady</t>
  </si>
  <si>
    <t>Společnost musí hledat cesty, které jí pomohou i přes kapacitní</t>
  </si>
  <si>
    <t>omezení navýšit zisk.</t>
  </si>
  <si>
    <t>Společnost musí hledat cesty snížení fixních a variabilních nákladů.</t>
  </si>
  <si>
    <t>Navýšení ceny je možné jen omezeně a vedlo by v našem případě</t>
  </si>
  <si>
    <t>ke změně nákladové funkce, kde jsou variabilní náklady určeny</t>
  </si>
  <si>
    <t>na 1 Kč tržeb.</t>
  </si>
  <si>
    <t>maximální možný dosažitelný objem tržeb</t>
  </si>
  <si>
    <t>příklad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</si>
</sst>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9" fontId="2" fillId="0" borderId="4" xfId="0" applyNumberFormat="1" applyFont="1" applyBorder="1" applyAlignment="1">
      <alignment horizontal="right" vertical="center"/>
    </xf>
    <xf numFmtId="0" fontId="1" fillId="0" borderId="5" xfId="0" applyFont="1" applyBorder="1"/>
    <xf numFmtId="3" fontId="2" fillId="0" borderId="3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1" xfId="0" applyNumberFormat="1" applyFont="1" applyBorder="1"/>
    <xf numFmtId="3" fontId="1" fillId="2" borderId="1" xfId="0" applyNumberFormat="1" applyFont="1" applyFill="1" applyBorder="1"/>
    <xf numFmtId="3" fontId="1" fillId="0" borderId="0" xfId="0" applyNumberFormat="1" applyFont="1"/>
    <xf numFmtId="0" fontId="2" fillId="0" borderId="1" xfId="0" applyFont="1" applyBorder="1" applyAlignment="1">
      <alignment vertical="center" wrapText="1"/>
    </xf>
    <xf numFmtId="3" fontId="1" fillId="2" borderId="8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2" borderId="0" xfId="0" applyFont="1" applyFill="1"/>
    <xf numFmtId="0" fontId="3" fillId="0" borderId="0" xfId="0" applyFont="1"/>
    <xf numFmtId="3" fontId="2" fillId="2" borderId="1" xfId="0" applyNumberFormat="1" applyFont="1" applyFill="1" applyBorder="1" applyAlignment="1">
      <alignment vertical="center"/>
    </xf>
    <xf numFmtId="164" fontId="1" fillId="0" borderId="0" xfId="0" applyNumberFormat="1" applyFont="1"/>
    <xf numFmtId="165" fontId="1" fillId="2" borderId="6" xfId="0" applyNumberFormat="1" applyFont="1" applyFill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2" fillId="0" borderId="5" xfId="0" applyFont="1" applyFill="1" applyBorder="1" applyAlignment="1">
      <alignment vertical="center"/>
    </xf>
    <xf numFmtId="2" fontId="1" fillId="0" borderId="5" xfId="0" applyNumberFormat="1" applyFont="1" applyBorder="1"/>
    <xf numFmtId="3" fontId="1" fillId="2" borderId="5" xfId="0" applyNumberFormat="1" applyFont="1" applyFill="1" applyBorder="1"/>
    <xf numFmtId="0" fontId="1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10</xdr:col>
          <xdr:colOff>371475</xdr:colOff>
          <xdr:row>46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5</xdr:col>
          <xdr:colOff>361950</xdr:colOff>
          <xdr:row>46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4</xdr:col>
          <xdr:colOff>685800</xdr:colOff>
          <xdr:row>46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5</xdr:col>
          <xdr:colOff>28575</xdr:colOff>
          <xdr:row>46</xdr:row>
          <xdr:rowOff>38100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aplikace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Dokument_aplikace_Microsoft_Word2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Dokument_aplikace_Microsoft_Word3.docx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package" Target="../embeddings/Dokument_aplikace_Microsoft_Word4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2" sqref="B2:B3"/>
    </sheetView>
  </sheetViews>
  <sheetFormatPr defaultRowHeight="15" x14ac:dyDescent="0.25"/>
  <cols>
    <col min="1" max="1" width="12.5703125" bestFit="1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36">
        <v>6</v>
      </c>
    </row>
    <row r="3" spans="1:2" x14ac:dyDescent="0.25">
      <c r="A3" s="1" t="s">
        <v>2</v>
      </c>
      <c r="B3" s="36" t="s">
        <v>74</v>
      </c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10</xdr:col>
                <xdr:colOff>371475</xdr:colOff>
                <xdr:row>46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"/>
  <sheetViews>
    <sheetView workbookViewId="0">
      <selection activeCell="B2" sqref="B2:B3"/>
    </sheetView>
  </sheetViews>
  <sheetFormatPr defaultRowHeight="15" x14ac:dyDescent="0.25"/>
  <cols>
    <col min="1" max="1" width="12.5703125" bestFit="1" customWidth="1"/>
    <col min="2" max="2" width="49.7109375" customWidth="1"/>
    <col min="3" max="3" width="14.425781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36">
        <v>6</v>
      </c>
    </row>
    <row r="3" spans="1:2" x14ac:dyDescent="0.25">
      <c r="A3" s="1" t="s">
        <v>2</v>
      </c>
      <c r="B3" s="36" t="s">
        <v>74</v>
      </c>
    </row>
    <row r="48" spans="2:7" x14ac:dyDescent="0.25">
      <c r="B48" s="2" t="s">
        <v>3</v>
      </c>
      <c r="C48" s="2"/>
      <c r="D48" s="2"/>
      <c r="E48" s="2"/>
      <c r="F48" s="2"/>
      <c r="G48" s="2"/>
    </row>
    <row r="49" spans="2:7" x14ac:dyDescent="0.25">
      <c r="B49" s="2" t="s">
        <v>4</v>
      </c>
      <c r="C49" s="2"/>
      <c r="D49" s="2"/>
      <c r="E49" s="2"/>
      <c r="F49" s="2"/>
      <c r="G49" s="2"/>
    </row>
    <row r="50" spans="2:7" ht="15.75" thickBot="1" x14ac:dyDescent="0.3">
      <c r="B50" s="2"/>
      <c r="C50" s="2"/>
      <c r="D50" s="2"/>
      <c r="E50" s="2"/>
      <c r="F50" s="2"/>
      <c r="G50" s="2"/>
    </row>
    <row r="51" spans="2:7" ht="15.75" thickBot="1" x14ac:dyDescent="0.3">
      <c r="B51" s="3"/>
      <c r="C51" s="4" t="s">
        <v>5</v>
      </c>
      <c r="D51" s="2"/>
      <c r="E51" s="2"/>
      <c r="F51" s="2"/>
      <c r="G51" s="2"/>
    </row>
    <row r="52" spans="2:7" ht="15.75" thickBot="1" x14ac:dyDescent="0.3">
      <c r="B52" s="5" t="s">
        <v>6</v>
      </c>
      <c r="C52" s="6">
        <v>180000</v>
      </c>
      <c r="D52" s="2"/>
      <c r="E52" s="2"/>
      <c r="F52" s="2"/>
      <c r="G52" s="2"/>
    </row>
    <row r="53" spans="2:7" ht="15.75" thickBot="1" x14ac:dyDescent="0.3">
      <c r="B53" s="5" t="s">
        <v>7</v>
      </c>
      <c r="C53" s="6">
        <v>120000</v>
      </c>
      <c r="D53" s="2"/>
      <c r="E53" s="2"/>
      <c r="F53" s="2"/>
      <c r="G53" s="2"/>
    </row>
    <row r="54" spans="2:7" ht="15.75" thickBot="1" x14ac:dyDescent="0.3">
      <c r="B54" s="5" t="s">
        <v>8</v>
      </c>
      <c r="C54" s="6">
        <v>600000</v>
      </c>
      <c r="D54" s="2"/>
      <c r="E54" s="2"/>
      <c r="F54" s="2"/>
      <c r="G54" s="2"/>
    </row>
    <row r="55" spans="2:7" ht="15.75" thickBot="1" x14ac:dyDescent="0.3">
      <c r="B55" s="5" t="s">
        <v>9</v>
      </c>
      <c r="C55" s="6">
        <v>225000</v>
      </c>
      <c r="D55" s="2"/>
      <c r="E55" s="2"/>
      <c r="F55" s="2"/>
      <c r="G55" s="2"/>
    </row>
    <row r="56" spans="2:7" ht="15.75" thickBot="1" x14ac:dyDescent="0.3">
      <c r="B56" s="5" t="s">
        <v>10</v>
      </c>
      <c r="C56" s="6">
        <v>150000</v>
      </c>
      <c r="D56" s="2"/>
      <c r="E56" s="2"/>
      <c r="F56" s="2"/>
      <c r="G56" s="2"/>
    </row>
    <row r="57" spans="2:7" ht="15.75" thickBot="1" x14ac:dyDescent="0.3">
      <c r="B57" s="5" t="s">
        <v>11</v>
      </c>
      <c r="C57" s="6">
        <v>450000</v>
      </c>
      <c r="D57" s="2"/>
      <c r="E57" s="2"/>
      <c r="F57" s="2"/>
      <c r="G57" s="2"/>
    </row>
    <row r="58" spans="2:7" ht="15.75" thickBot="1" x14ac:dyDescent="0.3">
      <c r="B58" s="5" t="s">
        <v>12</v>
      </c>
      <c r="C58" s="6">
        <v>50000</v>
      </c>
      <c r="D58" s="2"/>
      <c r="E58" s="2"/>
      <c r="F58" s="2"/>
      <c r="G58" s="2"/>
    </row>
    <row r="59" spans="2:7" ht="15.75" thickBot="1" x14ac:dyDescent="0.3">
      <c r="B59" s="5" t="s">
        <v>13</v>
      </c>
      <c r="C59" s="6">
        <v>30000</v>
      </c>
      <c r="D59" s="2"/>
      <c r="E59" s="2"/>
      <c r="F59" s="2"/>
      <c r="G59" s="2"/>
    </row>
    <row r="60" spans="2:7" ht="15.75" thickBot="1" x14ac:dyDescent="0.3">
      <c r="B60" s="5" t="s">
        <v>14</v>
      </c>
      <c r="C60" s="6">
        <v>6650000</v>
      </c>
      <c r="D60" s="2"/>
      <c r="E60" s="2"/>
      <c r="F60" s="2"/>
      <c r="G60" s="2"/>
    </row>
    <row r="61" spans="2:7" ht="15.75" thickBot="1" x14ac:dyDescent="0.3">
      <c r="B61" s="5" t="s">
        <v>15</v>
      </c>
      <c r="C61" s="6">
        <v>150000</v>
      </c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7" t="s">
        <v>17</v>
      </c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1:7" x14ac:dyDescent="0.25">
      <c r="B65" s="7" t="s">
        <v>16</v>
      </c>
      <c r="C65" s="2"/>
      <c r="D65" s="2"/>
      <c r="E65" s="2"/>
      <c r="F65" s="2"/>
      <c r="G65" s="2"/>
    </row>
    <row r="66" spans="1:7" x14ac:dyDescent="0.25">
      <c r="B66" s="2" t="s">
        <v>39</v>
      </c>
      <c r="C66" s="2"/>
      <c r="D66" s="2"/>
      <c r="E66" s="2"/>
      <c r="F66" s="2"/>
      <c r="G66" s="2"/>
    </row>
    <row r="67" spans="1:7" x14ac:dyDescent="0.25">
      <c r="B67" s="2" t="s">
        <v>18</v>
      </c>
      <c r="C67" s="2"/>
      <c r="D67" s="2"/>
      <c r="E67" s="2"/>
      <c r="F67" s="2"/>
      <c r="G67" s="2"/>
    </row>
    <row r="68" spans="1:7" x14ac:dyDescent="0.25">
      <c r="B68" s="2"/>
      <c r="C68" s="2"/>
      <c r="D68" s="2"/>
      <c r="E68" s="2"/>
      <c r="F68" s="2"/>
      <c r="G68" s="2"/>
    </row>
    <row r="69" spans="1:7" x14ac:dyDescent="0.25">
      <c r="B69" s="2" t="s">
        <v>19</v>
      </c>
      <c r="C69" s="2"/>
      <c r="D69" s="2"/>
      <c r="E69" s="2"/>
      <c r="F69" s="2"/>
      <c r="G69" s="2"/>
    </row>
    <row r="70" spans="1:7" ht="15.75" thickBot="1" x14ac:dyDescent="0.3">
      <c r="B70" s="2" t="s">
        <v>20</v>
      </c>
      <c r="C70" s="2"/>
      <c r="D70" s="2"/>
      <c r="E70" s="2"/>
      <c r="F70" s="2"/>
      <c r="G70" s="2"/>
    </row>
    <row r="71" spans="1:7" ht="43.5" thickBot="1" x14ac:dyDescent="0.3">
      <c r="B71" s="8" t="s">
        <v>21</v>
      </c>
      <c r="C71" s="9" t="s">
        <v>22</v>
      </c>
      <c r="D71" s="9" t="s">
        <v>23</v>
      </c>
      <c r="E71" s="2"/>
      <c r="F71" s="2"/>
      <c r="G71" s="2"/>
    </row>
    <row r="72" spans="1:7" ht="15.75" thickBot="1" x14ac:dyDescent="0.3">
      <c r="B72" s="5" t="s">
        <v>24</v>
      </c>
      <c r="C72" s="6">
        <v>5500000</v>
      </c>
      <c r="D72" s="10">
        <v>0.35</v>
      </c>
      <c r="E72" s="2"/>
      <c r="F72" s="2"/>
      <c r="G72" s="2"/>
    </row>
    <row r="73" spans="1:7" ht="15.75" thickBot="1" x14ac:dyDescent="0.3">
      <c r="B73" s="5" t="s">
        <v>25</v>
      </c>
      <c r="C73" s="6">
        <v>575000</v>
      </c>
      <c r="D73" s="10">
        <v>0.4</v>
      </c>
      <c r="E73" s="2"/>
      <c r="F73" s="2"/>
      <c r="G73" s="2"/>
    </row>
    <row r="74" spans="1:7" ht="15.75" thickBot="1" x14ac:dyDescent="0.3">
      <c r="B74" s="5" t="s">
        <v>26</v>
      </c>
      <c r="C74" s="6">
        <v>325000</v>
      </c>
      <c r="D74" s="10">
        <v>0.25</v>
      </c>
      <c r="E74" s="2"/>
      <c r="F74" s="2"/>
      <c r="G74" s="2"/>
    </row>
    <row r="75" spans="1:7" ht="15.75" thickBot="1" x14ac:dyDescent="0.3">
      <c r="B75" s="5" t="s">
        <v>27</v>
      </c>
      <c r="C75" s="6">
        <v>250000</v>
      </c>
      <c r="D75" s="10">
        <v>0.5</v>
      </c>
      <c r="E75" s="2"/>
      <c r="F75" s="2"/>
      <c r="G75" s="2"/>
    </row>
    <row r="76" spans="1:7" x14ac:dyDescent="0.25">
      <c r="B76" s="2"/>
      <c r="C76" s="2"/>
      <c r="D76" s="2"/>
      <c r="E76" s="2"/>
      <c r="F76" s="2"/>
      <c r="G76" s="2"/>
    </row>
    <row r="77" spans="1:7" x14ac:dyDescent="0.25">
      <c r="A77" t="s">
        <v>30</v>
      </c>
      <c r="B77" s="7" t="s">
        <v>28</v>
      </c>
      <c r="C77" s="2"/>
      <c r="D77" s="2"/>
      <c r="E77" s="2"/>
      <c r="F77" s="2"/>
      <c r="G77" s="2"/>
    </row>
    <row r="78" spans="1:7" x14ac:dyDescent="0.25">
      <c r="B78" s="2" t="s">
        <v>39</v>
      </c>
      <c r="C78" s="2"/>
      <c r="D78" s="2"/>
      <c r="E78" s="2"/>
      <c r="F78" s="2"/>
      <c r="G78" s="2"/>
    </row>
    <row r="79" spans="1:7" x14ac:dyDescent="0.25">
      <c r="B79" s="7" t="s">
        <v>29</v>
      </c>
      <c r="C79" s="2"/>
      <c r="D79" s="2"/>
      <c r="E79" s="2"/>
      <c r="F79" s="2"/>
      <c r="G79" s="2"/>
    </row>
    <row r="80" spans="1:7" x14ac:dyDescent="0.25">
      <c r="B80" s="2"/>
      <c r="C80" s="2"/>
      <c r="D80" s="2"/>
      <c r="E80" s="2"/>
      <c r="F80" s="2"/>
      <c r="G80" s="2"/>
    </row>
    <row r="81" spans="1:7" x14ac:dyDescent="0.25">
      <c r="A81" t="s">
        <v>31</v>
      </c>
      <c r="B81" s="7" t="s">
        <v>28</v>
      </c>
      <c r="C81" s="2"/>
      <c r="D81" s="2"/>
      <c r="E81" s="2"/>
      <c r="F81" s="2"/>
      <c r="G81" s="2"/>
    </row>
    <row r="82" spans="1:7" x14ac:dyDescent="0.25">
      <c r="B82" s="2" t="s">
        <v>39</v>
      </c>
      <c r="C82" s="2"/>
      <c r="D82" s="2"/>
      <c r="E82" s="2"/>
      <c r="F82" s="2"/>
      <c r="G82" s="2"/>
    </row>
    <row r="83" spans="1:7" x14ac:dyDescent="0.25">
      <c r="B83" s="2" t="s">
        <v>32</v>
      </c>
      <c r="C83" s="2"/>
      <c r="D83" s="2"/>
      <c r="E83" s="2"/>
      <c r="F83" s="2"/>
      <c r="G83" s="2"/>
    </row>
    <row r="84" spans="1:7" x14ac:dyDescent="0.25">
      <c r="B84" s="2"/>
      <c r="C84" s="2"/>
      <c r="D84" s="2"/>
      <c r="E84" s="2"/>
      <c r="F84" s="2"/>
      <c r="G84" s="2"/>
    </row>
    <row r="85" spans="1:7" x14ac:dyDescent="0.25">
      <c r="A85" t="s">
        <v>33</v>
      </c>
      <c r="B85" s="2" t="s">
        <v>34</v>
      </c>
      <c r="C85" s="2"/>
      <c r="D85" s="2"/>
      <c r="E85" s="2"/>
      <c r="F85" s="2"/>
      <c r="G85" s="2"/>
    </row>
    <row r="86" spans="1:7" x14ac:dyDescent="0.25">
      <c r="B86" s="2" t="s">
        <v>35</v>
      </c>
      <c r="C86" s="2"/>
      <c r="D86" s="2"/>
      <c r="E86" s="2"/>
      <c r="F86" s="2"/>
      <c r="G86" s="2"/>
    </row>
    <row r="87" spans="1:7" x14ac:dyDescent="0.25">
      <c r="B87" s="2" t="s">
        <v>39</v>
      </c>
      <c r="C87" s="2"/>
      <c r="D87" s="2"/>
      <c r="E87" s="2"/>
      <c r="F87" s="2"/>
      <c r="G87" s="2"/>
    </row>
    <row r="88" spans="1:7" x14ac:dyDescent="0.25">
      <c r="B88" s="2" t="s">
        <v>36</v>
      </c>
      <c r="C88" s="2"/>
      <c r="D88" s="2"/>
      <c r="E88" s="2"/>
      <c r="F88" s="2"/>
      <c r="G88" s="2"/>
    </row>
    <row r="89" spans="1:7" x14ac:dyDescent="0.25">
      <c r="B89" s="2"/>
      <c r="C89" s="2"/>
      <c r="D89" s="2"/>
      <c r="E89" s="2"/>
      <c r="F89" s="2"/>
      <c r="G89" s="2"/>
    </row>
    <row r="90" spans="1:7" x14ac:dyDescent="0.25">
      <c r="B90" s="2" t="s">
        <v>37</v>
      </c>
      <c r="C90" s="2"/>
      <c r="D90" s="2"/>
      <c r="E90" s="2"/>
      <c r="F90" s="2"/>
      <c r="G90" s="2"/>
    </row>
    <row r="91" spans="1:7" x14ac:dyDescent="0.25">
      <c r="B91" s="2" t="s">
        <v>38</v>
      </c>
      <c r="C91" s="2"/>
      <c r="D91" s="2"/>
      <c r="E91" s="2"/>
      <c r="F91" s="2"/>
      <c r="G91" s="2"/>
    </row>
    <row r="92" spans="1:7" x14ac:dyDescent="0.25">
      <c r="B92" s="2"/>
      <c r="C92" s="2"/>
      <c r="D92" s="2"/>
      <c r="E92" s="2"/>
      <c r="F92" s="2"/>
      <c r="G92" s="2"/>
    </row>
    <row r="93" spans="1:7" x14ac:dyDescent="0.25">
      <c r="B93" s="2"/>
      <c r="C93" s="2"/>
      <c r="D93" s="2"/>
      <c r="E93" s="2"/>
      <c r="F93" s="2"/>
      <c r="G93" s="2"/>
    </row>
    <row r="94" spans="1:7" x14ac:dyDescent="0.25">
      <c r="B94" s="2"/>
      <c r="C94" s="2"/>
      <c r="D94" s="2"/>
      <c r="E94" s="2"/>
      <c r="F94" s="2"/>
      <c r="G94" s="2"/>
    </row>
    <row r="95" spans="1:7" x14ac:dyDescent="0.25">
      <c r="B95" s="2"/>
      <c r="C95" s="2"/>
      <c r="D95" s="2"/>
      <c r="E95" s="2"/>
      <c r="F95" s="2"/>
      <c r="G95" s="2"/>
    </row>
    <row r="96" spans="1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5</xdr:col>
                <xdr:colOff>361950</xdr:colOff>
                <xdr:row>46</xdr:row>
                <xdr:rowOff>38100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9"/>
  <sheetViews>
    <sheetView workbookViewId="0">
      <selection activeCell="B2" sqref="B2:B3"/>
    </sheetView>
  </sheetViews>
  <sheetFormatPr defaultRowHeight="15" x14ac:dyDescent="0.25"/>
  <cols>
    <col min="1" max="1" width="12.5703125" bestFit="1" customWidth="1"/>
    <col min="2" max="2" width="49.7109375" customWidth="1"/>
    <col min="3" max="3" width="14.42578125" customWidth="1"/>
    <col min="4" max="4" width="13.42578125" customWidth="1"/>
    <col min="5" max="5" width="12.2851562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36">
        <v>6</v>
      </c>
    </row>
    <row r="3" spans="1:2" x14ac:dyDescent="0.25">
      <c r="A3" s="1" t="s">
        <v>2</v>
      </c>
      <c r="B3" s="36" t="s">
        <v>74</v>
      </c>
    </row>
    <row r="48" spans="2:7" x14ac:dyDescent="0.25">
      <c r="B48" s="2" t="s">
        <v>3</v>
      </c>
      <c r="C48" s="2"/>
      <c r="D48" s="2"/>
      <c r="E48" s="2"/>
      <c r="F48" s="2"/>
      <c r="G48" s="2"/>
    </row>
    <row r="49" spans="2:7" x14ac:dyDescent="0.25">
      <c r="B49" s="2" t="s">
        <v>40</v>
      </c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 t="s">
        <v>41</v>
      </c>
      <c r="C51" s="2"/>
      <c r="D51" s="2"/>
      <c r="E51" s="2"/>
      <c r="F51" s="2"/>
      <c r="G51" s="2"/>
    </row>
    <row r="52" spans="2:7" ht="15.75" thickBot="1" x14ac:dyDescent="0.3">
      <c r="B52" s="2"/>
      <c r="C52" s="2"/>
      <c r="D52" s="2"/>
      <c r="E52" s="2"/>
      <c r="F52" s="2"/>
      <c r="G52" s="2"/>
    </row>
    <row r="53" spans="2:7" ht="15.75" thickBot="1" x14ac:dyDescent="0.3">
      <c r="B53" s="3"/>
      <c r="C53" s="3" t="s">
        <v>5</v>
      </c>
      <c r="D53" s="3" t="s">
        <v>42</v>
      </c>
      <c r="E53" s="3" t="s">
        <v>43</v>
      </c>
      <c r="F53" s="2"/>
      <c r="G53" s="2"/>
    </row>
    <row r="54" spans="2:7" ht="15.75" thickBot="1" x14ac:dyDescent="0.3">
      <c r="B54" s="5" t="s">
        <v>6</v>
      </c>
      <c r="C54" s="12">
        <v>180000</v>
      </c>
      <c r="D54" s="12"/>
      <c r="E54" s="12"/>
      <c r="F54" s="2"/>
      <c r="G54" s="2"/>
    </row>
    <row r="55" spans="2:7" ht="15.75" thickBot="1" x14ac:dyDescent="0.3">
      <c r="B55" s="5" t="s">
        <v>7</v>
      </c>
      <c r="C55" s="12">
        <v>120000</v>
      </c>
      <c r="D55" s="12"/>
      <c r="E55" s="12"/>
      <c r="G55" s="2"/>
    </row>
    <row r="56" spans="2:7" ht="15.75" thickBot="1" x14ac:dyDescent="0.3">
      <c r="B56" s="5" t="s">
        <v>8</v>
      </c>
      <c r="C56" s="12">
        <v>600000</v>
      </c>
      <c r="D56" s="12"/>
      <c r="E56" s="12"/>
      <c r="F56" s="2"/>
      <c r="G56" s="2"/>
    </row>
    <row r="57" spans="2:7" ht="15.75" thickBot="1" x14ac:dyDescent="0.3">
      <c r="B57" s="5" t="s">
        <v>9</v>
      </c>
      <c r="C57" s="12">
        <v>225000</v>
      </c>
      <c r="D57" s="12"/>
      <c r="E57" s="12"/>
      <c r="F57" s="2"/>
      <c r="G57" s="2"/>
    </row>
    <row r="58" spans="2:7" ht="15.75" thickBot="1" x14ac:dyDescent="0.3">
      <c r="B58" s="5" t="s">
        <v>10</v>
      </c>
      <c r="C58" s="12">
        <v>150000</v>
      </c>
      <c r="D58" s="12"/>
      <c r="E58" s="12"/>
      <c r="F58" s="2"/>
      <c r="G58" s="2"/>
    </row>
    <row r="59" spans="2:7" ht="15.75" thickBot="1" x14ac:dyDescent="0.3">
      <c r="B59" s="5" t="s">
        <v>11</v>
      </c>
      <c r="C59" s="12">
        <v>450000</v>
      </c>
      <c r="D59" s="12"/>
      <c r="E59" s="12"/>
      <c r="F59" s="2"/>
      <c r="G59" s="2"/>
    </row>
    <row r="60" spans="2:7" ht="15.75" thickBot="1" x14ac:dyDescent="0.3">
      <c r="B60" s="5" t="s">
        <v>12</v>
      </c>
      <c r="C60" s="12">
        <v>50000</v>
      </c>
      <c r="D60" s="12"/>
      <c r="E60" s="12"/>
      <c r="F60" s="2"/>
      <c r="G60" s="2"/>
    </row>
    <row r="61" spans="2:7" ht="15.75" thickBot="1" x14ac:dyDescent="0.3">
      <c r="B61" s="5" t="s">
        <v>13</v>
      </c>
      <c r="C61" s="12">
        <v>30000</v>
      </c>
      <c r="D61" s="12"/>
      <c r="E61" s="12"/>
      <c r="F61" s="2"/>
      <c r="G61" s="2"/>
    </row>
    <row r="62" spans="2:7" ht="15.75" thickBot="1" x14ac:dyDescent="0.3">
      <c r="B62" s="5" t="s">
        <v>14</v>
      </c>
      <c r="C62" s="12">
        <v>6650000</v>
      </c>
      <c r="D62" s="12"/>
      <c r="E62" s="12"/>
      <c r="F62" s="2"/>
      <c r="G62" s="2"/>
    </row>
    <row r="63" spans="2:7" ht="15.75" thickBot="1" x14ac:dyDescent="0.3">
      <c r="B63" s="5" t="s">
        <v>15</v>
      </c>
      <c r="C63" s="13">
        <v>150000</v>
      </c>
      <c r="D63" s="13"/>
      <c r="E63" s="13"/>
      <c r="F63" s="2"/>
      <c r="G63" s="2"/>
    </row>
    <row r="64" spans="2:7" ht="15.75" thickBot="1" x14ac:dyDescent="0.3">
      <c r="B64" s="5" t="s">
        <v>44</v>
      </c>
      <c r="C64" s="14">
        <f>SUM(C54:C63)</f>
        <v>8605000</v>
      </c>
      <c r="D64" s="15">
        <f t="shared" ref="D64:E64" si="0">SUM(D54:D63)</f>
        <v>0</v>
      </c>
      <c r="E64" s="15">
        <f t="shared" si="0"/>
        <v>0</v>
      </c>
      <c r="F64" s="2"/>
      <c r="G64" s="2"/>
    </row>
    <row r="65" spans="2:14" x14ac:dyDescent="0.25">
      <c r="B65" s="2"/>
      <c r="C65" s="2"/>
      <c r="D65" s="2"/>
      <c r="E65" s="2"/>
      <c r="F65" s="2"/>
      <c r="G65" s="2"/>
    </row>
    <row r="66" spans="2:14" x14ac:dyDescent="0.25">
      <c r="B66" s="7" t="s">
        <v>17</v>
      </c>
      <c r="C66" s="2"/>
      <c r="D66" s="2"/>
      <c r="E66" s="2"/>
      <c r="F66" s="2"/>
      <c r="G66" s="2"/>
    </row>
    <row r="67" spans="2:14" x14ac:dyDescent="0.25">
      <c r="B67" s="2"/>
      <c r="C67" s="2"/>
      <c r="D67" s="2"/>
      <c r="E67" s="2"/>
      <c r="F67" s="2"/>
      <c r="G67" s="2"/>
    </row>
    <row r="68" spans="2:14" x14ac:dyDescent="0.25">
      <c r="B68" s="7" t="s">
        <v>16</v>
      </c>
      <c r="C68" s="2"/>
      <c r="D68" s="2"/>
      <c r="E68" s="2"/>
      <c r="F68" s="2"/>
      <c r="G68" s="2"/>
    </row>
    <row r="69" spans="2:14" x14ac:dyDescent="0.25">
      <c r="B69" s="2" t="s">
        <v>39</v>
      </c>
      <c r="C69" s="2"/>
      <c r="D69" s="2"/>
      <c r="E69" s="2"/>
      <c r="F69" s="2"/>
      <c r="G69" s="2"/>
    </row>
    <row r="70" spans="2:14" x14ac:dyDescent="0.25">
      <c r="B70" s="2" t="s">
        <v>18</v>
      </c>
      <c r="C70" s="2"/>
      <c r="D70" s="2"/>
      <c r="E70" s="2"/>
      <c r="F70" s="2"/>
      <c r="G70" s="2"/>
    </row>
    <row r="71" spans="2:14" x14ac:dyDescent="0.25">
      <c r="B71" s="2"/>
      <c r="C71" s="2"/>
      <c r="D71" s="2"/>
      <c r="E71" s="2"/>
      <c r="F71" s="2"/>
      <c r="G71" s="2"/>
    </row>
    <row r="72" spans="2:14" x14ac:dyDescent="0.25">
      <c r="B72" s="2" t="s">
        <v>19</v>
      </c>
      <c r="C72" s="2"/>
      <c r="D72" s="2"/>
      <c r="E72" s="2"/>
      <c r="F72" s="2"/>
      <c r="G72" s="2"/>
    </row>
    <row r="73" spans="2:14" ht="15.75" thickBot="1" x14ac:dyDescent="0.3">
      <c r="B73" s="2" t="s">
        <v>20</v>
      </c>
      <c r="C73" s="2"/>
      <c r="D73" s="2"/>
      <c r="E73" s="2"/>
      <c r="F73" s="2"/>
      <c r="G73" s="2"/>
    </row>
    <row r="74" spans="2:14" ht="43.5" thickBot="1" x14ac:dyDescent="0.3">
      <c r="B74" s="8" t="s">
        <v>21</v>
      </c>
      <c r="C74" s="9" t="s">
        <v>22</v>
      </c>
      <c r="D74" s="9" t="s">
        <v>23</v>
      </c>
      <c r="E74" s="17" t="s">
        <v>45</v>
      </c>
      <c r="F74" s="2"/>
      <c r="G74" s="2"/>
    </row>
    <row r="75" spans="2:14" ht="15.75" thickBot="1" x14ac:dyDescent="0.3">
      <c r="B75" s="5" t="s">
        <v>24</v>
      </c>
      <c r="C75" s="6">
        <v>5500000</v>
      </c>
      <c r="D75" s="10">
        <v>0.35</v>
      </c>
      <c r="E75" s="12"/>
      <c r="F75" s="2"/>
      <c r="G75" s="2"/>
    </row>
    <row r="76" spans="2:14" ht="15.75" thickBot="1" x14ac:dyDescent="0.3">
      <c r="B76" s="5" t="s">
        <v>25</v>
      </c>
      <c r="C76" s="6">
        <v>575000</v>
      </c>
      <c r="D76" s="10">
        <v>0.4</v>
      </c>
      <c r="E76" s="12"/>
      <c r="F76" s="2"/>
      <c r="G76" s="2"/>
    </row>
    <row r="77" spans="2:14" ht="15.75" thickBot="1" x14ac:dyDescent="0.3">
      <c r="B77" s="5" t="s">
        <v>26</v>
      </c>
      <c r="C77" s="6">
        <v>325000</v>
      </c>
      <c r="D77" s="10">
        <v>0.25</v>
      </c>
      <c r="E77" s="12"/>
      <c r="F77" s="2"/>
      <c r="G77" s="2"/>
      <c r="I77" s="7"/>
      <c r="J77" s="7"/>
      <c r="K77" s="21"/>
      <c r="L77" s="22"/>
      <c r="M77" s="21"/>
      <c r="N77" s="21"/>
    </row>
    <row r="78" spans="2:14" ht="15.75" thickBot="1" x14ac:dyDescent="0.3">
      <c r="B78" s="5" t="s">
        <v>27</v>
      </c>
      <c r="C78" s="6">
        <v>250000</v>
      </c>
      <c r="D78" s="10">
        <v>0.5</v>
      </c>
      <c r="E78" s="12"/>
      <c r="F78" s="2"/>
      <c r="G78" s="2"/>
      <c r="I78" s="7"/>
      <c r="J78" s="21"/>
      <c r="K78" s="21"/>
      <c r="L78" s="21"/>
      <c r="M78" s="21"/>
      <c r="N78" s="21"/>
    </row>
    <row r="79" spans="2:14" ht="15.75" thickBot="1" x14ac:dyDescent="0.3">
      <c r="B79" s="5" t="s">
        <v>44</v>
      </c>
      <c r="C79" s="12">
        <f>SUM(C75:C78)</f>
        <v>6650000</v>
      </c>
      <c r="D79" s="16"/>
      <c r="E79" s="28">
        <f t="shared" ref="E79" si="1">SUM(E75:E78)</f>
        <v>0</v>
      </c>
      <c r="F79" s="2"/>
      <c r="G79" s="2"/>
      <c r="I79" s="21"/>
      <c r="J79" s="21"/>
      <c r="K79" s="21"/>
      <c r="L79" s="21"/>
      <c r="M79" s="21"/>
      <c r="N79" s="21"/>
    </row>
    <row r="80" spans="2:14" x14ac:dyDescent="0.25">
      <c r="B80" s="2"/>
      <c r="C80" s="2"/>
      <c r="D80" s="2"/>
      <c r="E80" s="2"/>
      <c r="F80" s="2"/>
      <c r="G80" s="2"/>
      <c r="I80" s="7"/>
      <c r="J80" s="21"/>
      <c r="K80" s="21"/>
      <c r="L80" s="21"/>
      <c r="M80" s="21"/>
      <c r="N80" s="21"/>
    </row>
    <row r="81" spans="1:14" x14ac:dyDescent="0.25">
      <c r="B81" s="11" t="s">
        <v>51</v>
      </c>
      <c r="C81" s="31">
        <f>D64</f>
        <v>0</v>
      </c>
      <c r="D81" s="2"/>
      <c r="E81" s="2"/>
      <c r="F81" s="2"/>
      <c r="G81" s="2"/>
      <c r="I81" s="7"/>
      <c r="J81" s="21"/>
      <c r="K81" s="21"/>
      <c r="L81" s="21"/>
      <c r="M81" s="21"/>
      <c r="N81" s="21"/>
    </row>
    <row r="82" spans="1:14" x14ac:dyDescent="0.25">
      <c r="B82" s="11" t="s">
        <v>52</v>
      </c>
      <c r="C82" s="31">
        <f>E64</f>
        <v>0</v>
      </c>
      <c r="D82" s="2"/>
      <c r="E82" s="2"/>
      <c r="F82" s="2"/>
      <c r="G82" s="2"/>
      <c r="I82" s="7"/>
      <c r="J82" s="21"/>
      <c r="K82" s="21"/>
      <c r="L82" s="21"/>
      <c r="M82" s="21"/>
      <c r="N82" s="21"/>
    </row>
    <row r="83" spans="1:14" x14ac:dyDescent="0.25">
      <c r="B83" s="11" t="s">
        <v>53</v>
      </c>
      <c r="C83" s="31">
        <f>E79</f>
        <v>0</v>
      </c>
      <c r="D83" s="2"/>
      <c r="E83" s="2"/>
      <c r="F83" s="2"/>
      <c r="G83" s="2"/>
      <c r="I83" s="7"/>
      <c r="J83" s="21"/>
      <c r="K83" s="21"/>
      <c r="L83" s="21"/>
      <c r="M83" s="21"/>
      <c r="N83" s="21"/>
    </row>
    <row r="84" spans="1:14" x14ac:dyDescent="0.25">
      <c r="B84" s="11" t="s">
        <v>54</v>
      </c>
      <c r="C84" s="32" t="e">
        <f>C82/C83</f>
        <v>#DIV/0!</v>
      </c>
      <c r="D84" s="2"/>
      <c r="E84" s="2"/>
      <c r="F84" s="2"/>
      <c r="G84" s="2"/>
      <c r="I84" s="7"/>
      <c r="J84" s="21"/>
      <c r="K84" s="21"/>
      <c r="L84" s="21"/>
      <c r="M84" s="21"/>
      <c r="N84" s="21"/>
    </row>
    <row r="85" spans="1:14" x14ac:dyDescent="0.25">
      <c r="B85" s="2"/>
      <c r="C85" s="2"/>
      <c r="D85" s="2"/>
      <c r="E85" s="2"/>
      <c r="F85" s="2"/>
      <c r="G85" s="2"/>
      <c r="I85" s="7"/>
      <c r="J85" s="21"/>
      <c r="K85" s="21"/>
      <c r="L85" s="21"/>
      <c r="M85" s="21"/>
      <c r="N85" s="21"/>
    </row>
    <row r="86" spans="1:14" ht="15.75" thickBot="1" x14ac:dyDescent="0.3">
      <c r="B86" s="7" t="s">
        <v>46</v>
      </c>
      <c r="C86" s="2"/>
      <c r="D86" s="2"/>
      <c r="E86" s="2"/>
      <c r="F86" s="2"/>
      <c r="G86" s="2"/>
      <c r="I86" s="7"/>
      <c r="J86" s="21"/>
      <c r="K86" s="21"/>
      <c r="L86" s="21"/>
      <c r="M86" s="21"/>
      <c r="N86" s="21"/>
    </row>
    <row r="87" spans="1:14" ht="15.75" thickBot="1" x14ac:dyDescent="0.3">
      <c r="B87" s="2" t="s">
        <v>47</v>
      </c>
      <c r="C87" s="18">
        <f>C81</f>
        <v>0</v>
      </c>
      <c r="D87" s="19" t="s">
        <v>48</v>
      </c>
      <c r="E87" s="30" t="e">
        <f>C84</f>
        <v>#DIV/0!</v>
      </c>
      <c r="F87" s="19" t="s">
        <v>49</v>
      </c>
      <c r="G87" s="20" t="s">
        <v>50</v>
      </c>
      <c r="I87" s="7"/>
      <c r="J87" s="21"/>
      <c r="K87" s="21"/>
      <c r="L87" s="21"/>
      <c r="M87" s="21"/>
      <c r="N87" s="21"/>
    </row>
    <row r="88" spans="1:14" x14ac:dyDescent="0.25">
      <c r="B88" s="2" t="s">
        <v>55</v>
      </c>
      <c r="C88" s="2"/>
      <c r="D88" s="2"/>
      <c r="E88" s="2"/>
      <c r="F88" s="2"/>
      <c r="G88" s="2"/>
      <c r="I88" s="7"/>
      <c r="J88" s="21"/>
      <c r="K88" s="21"/>
      <c r="L88" s="21"/>
      <c r="M88" s="21"/>
      <c r="N88" s="21"/>
    </row>
    <row r="89" spans="1:14" x14ac:dyDescent="0.25">
      <c r="B89" s="2"/>
      <c r="C89" s="2"/>
      <c r="D89" s="2"/>
      <c r="E89" s="2"/>
      <c r="F89" s="2"/>
      <c r="G89" s="2"/>
      <c r="I89" s="7"/>
      <c r="J89" s="21"/>
      <c r="K89" s="21"/>
      <c r="L89" s="21"/>
      <c r="M89" s="21"/>
      <c r="N89" s="21"/>
    </row>
    <row r="90" spans="1:14" x14ac:dyDescent="0.25">
      <c r="A90" t="s">
        <v>30</v>
      </c>
      <c r="B90" s="7" t="s">
        <v>28</v>
      </c>
      <c r="C90" s="2"/>
      <c r="D90" s="2"/>
      <c r="E90" s="2"/>
      <c r="F90" s="2"/>
      <c r="G90" s="2"/>
      <c r="I90" s="21"/>
      <c r="J90" s="23"/>
      <c r="K90" s="24"/>
      <c r="L90" s="22"/>
      <c r="M90" s="24"/>
      <c r="N90" s="21"/>
    </row>
    <row r="91" spans="1:14" x14ac:dyDescent="0.25">
      <c r="B91" s="2" t="s">
        <v>39</v>
      </c>
      <c r="C91" s="2"/>
      <c r="D91" s="2"/>
      <c r="E91" s="2"/>
      <c r="F91" s="2"/>
      <c r="G91" s="2"/>
      <c r="I91" s="21"/>
      <c r="J91" s="21"/>
      <c r="K91" s="21"/>
      <c r="L91" s="21"/>
      <c r="M91" s="21"/>
      <c r="N91" s="21"/>
    </row>
    <row r="92" spans="1:14" x14ac:dyDescent="0.25">
      <c r="B92" s="7" t="s">
        <v>29</v>
      </c>
      <c r="C92" s="2"/>
      <c r="D92" s="2"/>
      <c r="E92" s="2"/>
      <c r="F92" s="2"/>
      <c r="G92" s="2"/>
      <c r="I92" s="25"/>
      <c r="J92" s="25"/>
      <c r="K92" s="25"/>
      <c r="L92" s="25"/>
      <c r="M92" s="25"/>
      <c r="N92" s="25"/>
    </row>
    <row r="93" spans="1:14" x14ac:dyDescent="0.25">
      <c r="B93" s="7"/>
      <c r="C93" s="2"/>
      <c r="D93" s="2"/>
      <c r="E93" s="2"/>
      <c r="F93" s="2"/>
      <c r="G93" s="2"/>
      <c r="I93" s="25"/>
      <c r="J93" s="25"/>
      <c r="K93" s="25"/>
      <c r="L93" s="25"/>
      <c r="M93" s="25"/>
      <c r="N93" s="25"/>
    </row>
    <row r="94" spans="1:14" x14ac:dyDescent="0.25">
      <c r="B94" s="7" t="s">
        <v>56</v>
      </c>
      <c r="C94" s="2"/>
      <c r="D94" s="2"/>
      <c r="E94" s="2"/>
      <c r="F94" s="2"/>
      <c r="G94" s="2"/>
      <c r="I94" s="25"/>
      <c r="J94" s="25"/>
      <c r="K94" s="25"/>
      <c r="L94" s="25"/>
      <c r="M94" s="25"/>
      <c r="N94" s="25"/>
    </row>
    <row r="95" spans="1:14" x14ac:dyDescent="0.25">
      <c r="B95" s="7" t="s">
        <v>57</v>
      </c>
      <c r="C95" s="2"/>
      <c r="D95" s="2"/>
      <c r="E95" s="2"/>
      <c r="F95" s="2"/>
      <c r="G95" s="2"/>
      <c r="I95" s="25"/>
      <c r="J95" s="25"/>
      <c r="K95" s="25"/>
      <c r="L95" s="25"/>
      <c r="M95" s="25"/>
      <c r="N95" s="25"/>
    </row>
    <row r="96" spans="1:14" x14ac:dyDescent="0.25">
      <c r="B96" s="7" t="s">
        <v>58</v>
      </c>
      <c r="C96" s="2"/>
      <c r="D96" s="2"/>
      <c r="E96" s="2"/>
      <c r="F96" s="2"/>
      <c r="G96" s="2"/>
      <c r="I96" s="25"/>
      <c r="J96" s="25"/>
      <c r="K96" s="25"/>
      <c r="L96" s="25"/>
      <c r="M96" s="25"/>
      <c r="N96" s="25"/>
    </row>
    <row r="97" spans="1:14" x14ac:dyDescent="0.25">
      <c r="B97" s="7"/>
      <c r="C97" s="2"/>
      <c r="D97" s="2"/>
      <c r="E97" s="2"/>
      <c r="F97" s="2"/>
      <c r="G97" s="2"/>
      <c r="I97" s="25"/>
      <c r="J97" s="25"/>
      <c r="K97" s="25"/>
      <c r="L97" s="25"/>
      <c r="M97" s="25"/>
      <c r="N97" s="25"/>
    </row>
    <row r="98" spans="1:14" x14ac:dyDescent="0.25">
      <c r="B98" s="33" t="s">
        <v>51</v>
      </c>
      <c r="C98" s="31">
        <f>C81</f>
        <v>0</v>
      </c>
      <c r="D98" s="2"/>
      <c r="E98" s="2"/>
      <c r="F98" s="2"/>
      <c r="G98" s="2"/>
      <c r="I98" s="25"/>
      <c r="J98" s="25"/>
      <c r="K98" s="25"/>
      <c r="L98" s="25"/>
      <c r="M98" s="25"/>
      <c r="N98" s="25"/>
    </row>
    <row r="99" spans="1:14" x14ac:dyDescent="0.25">
      <c r="B99" s="11" t="s">
        <v>54</v>
      </c>
      <c r="C99" s="34" t="e">
        <f>C84</f>
        <v>#DIV/0!</v>
      </c>
      <c r="D99" s="2"/>
      <c r="E99" s="2"/>
      <c r="F99" s="2"/>
      <c r="G99" s="2"/>
      <c r="I99" s="25"/>
      <c r="J99" s="25"/>
      <c r="K99" s="25"/>
      <c r="L99" s="25"/>
      <c r="M99" s="25"/>
      <c r="N99" s="25"/>
    </row>
    <row r="100" spans="1:14" x14ac:dyDescent="0.25">
      <c r="B100" s="11" t="s">
        <v>63</v>
      </c>
      <c r="C100" s="35" t="e">
        <f>C98/(1-C99)</f>
        <v>#DIV/0!</v>
      </c>
      <c r="D100" s="2"/>
      <c r="E100" s="2"/>
      <c r="F100" s="2"/>
      <c r="G100" s="2"/>
      <c r="I100" s="25"/>
      <c r="J100" s="25"/>
      <c r="K100" s="25"/>
      <c r="L100" s="25"/>
      <c r="M100" s="25"/>
      <c r="N100" s="25"/>
    </row>
    <row r="101" spans="1:14" x14ac:dyDescent="0.25">
      <c r="B101" s="2"/>
      <c r="C101" s="2"/>
      <c r="D101" s="2"/>
      <c r="E101" s="2"/>
      <c r="F101" s="2"/>
      <c r="G101" s="2"/>
      <c r="I101" s="25"/>
      <c r="J101" s="25"/>
      <c r="K101" s="25"/>
      <c r="L101" s="25"/>
      <c r="M101" s="25"/>
      <c r="N101" s="25"/>
    </row>
    <row r="102" spans="1:14" x14ac:dyDescent="0.25">
      <c r="A102" t="s">
        <v>31</v>
      </c>
      <c r="B102" s="7" t="s">
        <v>28</v>
      </c>
      <c r="C102" s="2"/>
      <c r="D102" s="2"/>
      <c r="E102" s="2"/>
      <c r="F102" s="2"/>
      <c r="G102" s="2"/>
    </row>
    <row r="103" spans="1:14" x14ac:dyDescent="0.25">
      <c r="B103" s="2" t="s">
        <v>39</v>
      </c>
      <c r="C103" s="2"/>
      <c r="D103" s="2"/>
      <c r="E103" s="2"/>
      <c r="F103" s="2"/>
      <c r="G103" s="2"/>
    </row>
    <row r="104" spans="1:14" x14ac:dyDescent="0.25">
      <c r="B104" s="2" t="s">
        <v>65</v>
      </c>
      <c r="C104" s="16">
        <v>1000000</v>
      </c>
      <c r="D104" s="2"/>
      <c r="E104" s="2"/>
      <c r="F104" s="2"/>
      <c r="G104" s="2"/>
    </row>
    <row r="105" spans="1:14" x14ac:dyDescent="0.25">
      <c r="B105" s="2"/>
      <c r="C105" s="2"/>
      <c r="D105" s="2"/>
      <c r="E105" s="2"/>
      <c r="F105" s="2"/>
      <c r="G105" s="2"/>
    </row>
    <row r="106" spans="1:14" x14ac:dyDescent="0.25">
      <c r="B106" s="7" t="s">
        <v>59</v>
      </c>
      <c r="C106" s="2"/>
      <c r="D106" s="2"/>
      <c r="E106" s="2"/>
      <c r="F106" s="2"/>
      <c r="G106" s="2"/>
    </row>
    <row r="107" spans="1:14" x14ac:dyDescent="0.25">
      <c r="B107" s="7" t="s">
        <v>60</v>
      </c>
      <c r="C107" s="2"/>
      <c r="D107" s="2"/>
      <c r="E107" s="2"/>
      <c r="F107" s="2"/>
      <c r="G107" s="2"/>
    </row>
    <row r="108" spans="1:14" x14ac:dyDescent="0.25">
      <c r="B108" s="7" t="s">
        <v>61</v>
      </c>
      <c r="C108" s="2"/>
      <c r="D108" s="2"/>
      <c r="E108" s="2"/>
      <c r="F108" s="2"/>
      <c r="G108" s="2"/>
    </row>
    <row r="109" spans="1:14" x14ac:dyDescent="0.25">
      <c r="B109" s="7"/>
      <c r="C109" s="2"/>
      <c r="D109" s="2"/>
      <c r="E109" s="2"/>
      <c r="F109" s="2"/>
      <c r="G109" s="2"/>
    </row>
    <row r="110" spans="1:14" x14ac:dyDescent="0.25">
      <c r="B110" s="33" t="s">
        <v>51</v>
      </c>
      <c r="C110" s="31">
        <f>C81</f>
        <v>0</v>
      </c>
      <c r="D110" s="2"/>
      <c r="E110" s="2"/>
      <c r="F110" s="2"/>
      <c r="G110" s="2"/>
    </row>
    <row r="111" spans="1:14" x14ac:dyDescent="0.25">
      <c r="B111" s="11" t="s">
        <v>54</v>
      </c>
      <c r="C111" s="34" t="e">
        <f>C84</f>
        <v>#DIV/0!</v>
      </c>
      <c r="D111" s="2"/>
      <c r="E111" s="2"/>
      <c r="F111" s="2"/>
      <c r="G111" s="2"/>
    </row>
    <row r="112" spans="1:14" x14ac:dyDescent="0.25">
      <c r="B112" s="11" t="s">
        <v>62</v>
      </c>
      <c r="C112" s="31">
        <f>C104</f>
        <v>1000000</v>
      </c>
      <c r="D112" s="2"/>
      <c r="E112" s="2"/>
      <c r="F112" s="2"/>
      <c r="G112" s="2"/>
    </row>
    <row r="113" spans="1:7" x14ac:dyDescent="0.25">
      <c r="B113" s="11" t="s">
        <v>64</v>
      </c>
      <c r="C113" s="35" t="e">
        <f>(C110+C112)/(1-C111)</f>
        <v>#DIV/0!</v>
      </c>
      <c r="D113" s="2"/>
      <c r="E113" s="2"/>
      <c r="F113" s="2"/>
      <c r="G113" s="2"/>
    </row>
    <row r="114" spans="1:7" x14ac:dyDescent="0.25">
      <c r="B114" s="2"/>
      <c r="C114" s="2"/>
      <c r="D114" s="2"/>
      <c r="E114" s="2"/>
      <c r="F114" s="2"/>
      <c r="G114" s="2"/>
    </row>
    <row r="115" spans="1:7" x14ac:dyDescent="0.25">
      <c r="A115" t="s">
        <v>33</v>
      </c>
      <c r="B115" s="2" t="s">
        <v>34</v>
      </c>
      <c r="C115" s="16">
        <v>11000000</v>
      </c>
      <c r="D115" s="2" t="s">
        <v>73</v>
      </c>
      <c r="E115" s="2"/>
      <c r="F115" s="2"/>
      <c r="G115" s="2"/>
    </row>
    <row r="116" spans="1:7" x14ac:dyDescent="0.25">
      <c r="B116" s="2" t="s">
        <v>35</v>
      </c>
      <c r="C116" s="2"/>
      <c r="D116" s="2"/>
      <c r="E116" s="2"/>
      <c r="F116" s="2"/>
      <c r="G116" s="2"/>
    </row>
    <row r="117" spans="1:7" x14ac:dyDescent="0.25">
      <c r="B117" s="2" t="s">
        <v>39</v>
      </c>
      <c r="C117" s="2"/>
      <c r="D117" s="2"/>
      <c r="E117" s="2"/>
      <c r="F117" s="2"/>
      <c r="G117" s="2"/>
    </row>
    <row r="118" spans="1:7" x14ac:dyDescent="0.25">
      <c r="B118" s="2" t="s">
        <v>36</v>
      </c>
      <c r="C118" s="2"/>
      <c r="D118" s="2"/>
      <c r="E118" s="2"/>
      <c r="F118" s="2"/>
      <c r="G118" s="2"/>
    </row>
    <row r="119" spans="1:7" x14ac:dyDescent="0.25">
      <c r="B119" s="2"/>
      <c r="C119" s="2"/>
      <c r="D119" s="2"/>
      <c r="E119" s="27"/>
      <c r="F119" s="2"/>
      <c r="G119" s="2"/>
    </row>
    <row r="120" spans="1:7" x14ac:dyDescent="0.25">
      <c r="B120" s="2" t="s">
        <v>66</v>
      </c>
      <c r="C120" s="2"/>
      <c r="D120" s="2"/>
      <c r="E120" s="2"/>
      <c r="F120" s="2"/>
      <c r="G120" s="2"/>
    </row>
    <row r="121" spans="1:7" x14ac:dyDescent="0.25">
      <c r="B121" s="2"/>
      <c r="C121" s="2"/>
      <c r="D121" s="2"/>
      <c r="E121" s="2"/>
      <c r="F121" s="2"/>
      <c r="G121" s="2"/>
    </row>
    <row r="122" spans="1:7" x14ac:dyDescent="0.25">
      <c r="B122" s="33" t="s">
        <v>51</v>
      </c>
      <c r="C122" s="31">
        <f>D64</f>
        <v>0</v>
      </c>
      <c r="D122" s="2"/>
      <c r="E122" s="2"/>
      <c r="F122" s="2"/>
      <c r="G122" s="2"/>
    </row>
    <row r="123" spans="1:7" x14ac:dyDescent="0.25">
      <c r="B123" s="11" t="s">
        <v>54</v>
      </c>
      <c r="C123" s="34" t="e">
        <f>C84</f>
        <v>#DIV/0!</v>
      </c>
      <c r="D123" s="2"/>
      <c r="E123" s="2"/>
      <c r="F123" s="2"/>
      <c r="G123" s="2"/>
    </row>
    <row r="124" spans="1:7" x14ac:dyDescent="0.25">
      <c r="B124" s="11" t="s">
        <v>50</v>
      </c>
      <c r="C124" s="31">
        <f>C115</f>
        <v>11000000</v>
      </c>
      <c r="D124" s="2"/>
      <c r="E124" s="2"/>
      <c r="F124" s="2"/>
      <c r="G124" s="2"/>
    </row>
    <row r="125" spans="1:7" x14ac:dyDescent="0.25">
      <c r="B125" s="11" t="s">
        <v>62</v>
      </c>
      <c r="C125" s="35" t="e">
        <f>C124-C122-C123*C124</f>
        <v>#DIV/0!</v>
      </c>
      <c r="D125" s="2"/>
      <c r="E125" s="2"/>
      <c r="F125" s="2"/>
      <c r="G125" s="2"/>
    </row>
    <row r="126" spans="1:7" x14ac:dyDescent="0.25">
      <c r="B126" s="2"/>
      <c r="C126" s="2"/>
      <c r="D126" s="2"/>
      <c r="E126" s="2"/>
      <c r="F126" s="2"/>
      <c r="G126" s="2"/>
    </row>
    <row r="127" spans="1:7" x14ac:dyDescent="0.25">
      <c r="B127" s="2" t="s">
        <v>37</v>
      </c>
      <c r="C127" s="2"/>
      <c r="D127" s="2"/>
      <c r="E127" s="2"/>
      <c r="F127" s="2"/>
      <c r="G127" s="2"/>
    </row>
    <row r="128" spans="1:7" x14ac:dyDescent="0.25">
      <c r="B128" s="2" t="s">
        <v>38</v>
      </c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6" t="s">
        <v>67</v>
      </c>
      <c r="C130" s="26"/>
      <c r="D130" s="2"/>
      <c r="E130" s="2"/>
      <c r="F130" s="2"/>
      <c r="G130" s="2"/>
    </row>
    <row r="131" spans="2:7" x14ac:dyDescent="0.25">
      <c r="B131" s="26" t="s">
        <v>68</v>
      </c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4</xdr:col>
                <xdr:colOff>685800</xdr:colOff>
                <xdr:row>46</xdr:row>
                <xdr:rowOff>38100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39"/>
  <sheetViews>
    <sheetView workbookViewId="0">
      <selection activeCell="B2" sqref="B2:B3"/>
    </sheetView>
  </sheetViews>
  <sheetFormatPr defaultRowHeight="15" x14ac:dyDescent="0.25"/>
  <cols>
    <col min="1" max="1" width="12.5703125" bestFit="1" customWidth="1"/>
    <col min="2" max="2" width="49.7109375" customWidth="1"/>
    <col min="3" max="3" width="14.42578125" customWidth="1"/>
    <col min="4" max="4" width="11.5703125" customWidth="1"/>
    <col min="5" max="5" width="11.7109375" customWidth="1"/>
  </cols>
  <sheetData>
    <row r="1" spans="1:2" x14ac:dyDescent="0.25">
      <c r="A1" s="1" t="s">
        <v>0</v>
      </c>
    </row>
    <row r="2" spans="1:2" x14ac:dyDescent="0.25">
      <c r="A2" s="1" t="s">
        <v>1</v>
      </c>
      <c r="B2" s="36">
        <v>6</v>
      </c>
    </row>
    <row r="3" spans="1:2" x14ac:dyDescent="0.25">
      <c r="A3" s="1" t="s">
        <v>2</v>
      </c>
      <c r="B3" s="36" t="s">
        <v>74</v>
      </c>
    </row>
    <row r="48" spans="2:7" x14ac:dyDescent="0.25">
      <c r="B48" s="2" t="s">
        <v>3</v>
      </c>
      <c r="C48" s="2"/>
      <c r="D48" s="2"/>
      <c r="E48" s="2"/>
      <c r="F48" s="2"/>
      <c r="G48" s="2"/>
    </row>
    <row r="49" spans="2:7" x14ac:dyDescent="0.25">
      <c r="B49" s="2" t="s">
        <v>40</v>
      </c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 t="s">
        <v>41</v>
      </c>
      <c r="C51" s="2"/>
      <c r="D51" s="2"/>
      <c r="E51" s="2"/>
      <c r="F51" s="2"/>
      <c r="G51" s="2"/>
    </row>
    <row r="52" spans="2:7" ht="15.75" thickBot="1" x14ac:dyDescent="0.3">
      <c r="B52" s="2"/>
      <c r="C52" s="2"/>
      <c r="D52" s="2"/>
      <c r="E52" s="2"/>
      <c r="F52" s="2"/>
      <c r="G52" s="2"/>
    </row>
    <row r="53" spans="2:7" ht="15.75" thickBot="1" x14ac:dyDescent="0.3">
      <c r="B53" s="3"/>
      <c r="C53" s="3" t="s">
        <v>5</v>
      </c>
      <c r="D53" s="3" t="s">
        <v>42</v>
      </c>
      <c r="E53" s="3" t="s">
        <v>43</v>
      </c>
      <c r="F53" s="2"/>
      <c r="G53" s="2"/>
    </row>
    <row r="54" spans="2:7" ht="15.75" thickBot="1" x14ac:dyDescent="0.3">
      <c r="B54" s="5" t="s">
        <v>6</v>
      </c>
      <c r="C54" s="12">
        <v>180000</v>
      </c>
      <c r="D54" s="12">
        <v>180000</v>
      </c>
      <c r="E54" s="12"/>
      <c r="F54" s="2"/>
      <c r="G54" s="2"/>
    </row>
    <row r="55" spans="2:7" ht="15.75" thickBot="1" x14ac:dyDescent="0.3">
      <c r="B55" s="5" t="s">
        <v>7</v>
      </c>
      <c r="C55" s="12">
        <v>120000</v>
      </c>
      <c r="D55" s="12">
        <v>120000</v>
      </c>
      <c r="E55" s="12"/>
      <c r="G55" s="2"/>
    </row>
    <row r="56" spans="2:7" ht="15.75" thickBot="1" x14ac:dyDescent="0.3">
      <c r="B56" s="5" t="s">
        <v>8</v>
      </c>
      <c r="C56" s="12">
        <v>600000</v>
      </c>
      <c r="D56" s="12">
        <v>600000</v>
      </c>
      <c r="E56" s="12"/>
      <c r="F56" s="2"/>
      <c r="G56" s="2"/>
    </row>
    <row r="57" spans="2:7" ht="15.75" thickBot="1" x14ac:dyDescent="0.3">
      <c r="B57" s="5" t="s">
        <v>9</v>
      </c>
      <c r="C57" s="12">
        <v>225000</v>
      </c>
      <c r="D57" s="12">
        <v>225000</v>
      </c>
      <c r="E57" s="12"/>
      <c r="F57" s="2"/>
      <c r="G57" s="2"/>
    </row>
    <row r="58" spans="2:7" ht="15.75" thickBot="1" x14ac:dyDescent="0.3">
      <c r="B58" s="5" t="s">
        <v>10</v>
      </c>
      <c r="C58" s="12">
        <v>150000</v>
      </c>
      <c r="D58" s="12"/>
      <c r="E58" s="12">
        <v>150000</v>
      </c>
      <c r="F58" s="2"/>
      <c r="G58" s="2"/>
    </row>
    <row r="59" spans="2:7" ht="15.75" thickBot="1" x14ac:dyDescent="0.3">
      <c r="B59" s="5" t="s">
        <v>11</v>
      </c>
      <c r="C59" s="12">
        <v>450000</v>
      </c>
      <c r="D59" s="12"/>
      <c r="E59" s="12">
        <v>450000</v>
      </c>
      <c r="F59" s="2"/>
      <c r="G59" s="2"/>
    </row>
    <row r="60" spans="2:7" ht="15.75" thickBot="1" x14ac:dyDescent="0.3">
      <c r="B60" s="5" t="s">
        <v>12</v>
      </c>
      <c r="C60" s="12">
        <v>50000</v>
      </c>
      <c r="D60" s="12">
        <v>50000</v>
      </c>
      <c r="E60" s="12"/>
      <c r="F60" s="2"/>
      <c r="G60" s="2"/>
    </row>
    <row r="61" spans="2:7" ht="15.75" thickBot="1" x14ac:dyDescent="0.3">
      <c r="B61" s="5" t="s">
        <v>13</v>
      </c>
      <c r="C61" s="12">
        <v>30000</v>
      </c>
      <c r="D61" s="12">
        <v>30000</v>
      </c>
      <c r="E61" s="12"/>
      <c r="F61" s="2"/>
      <c r="G61" s="2"/>
    </row>
    <row r="62" spans="2:7" ht="15.75" thickBot="1" x14ac:dyDescent="0.3">
      <c r="B62" s="5" t="s">
        <v>14</v>
      </c>
      <c r="C62" s="12">
        <v>6650000</v>
      </c>
      <c r="D62" s="12"/>
      <c r="E62" s="12">
        <v>6650000</v>
      </c>
      <c r="F62" s="2"/>
      <c r="G62" s="2"/>
    </row>
    <row r="63" spans="2:7" ht="15.75" thickBot="1" x14ac:dyDescent="0.3">
      <c r="B63" s="5" t="s">
        <v>15</v>
      </c>
      <c r="C63" s="13">
        <v>150000</v>
      </c>
      <c r="D63" s="13">
        <v>150000</v>
      </c>
      <c r="E63" s="13"/>
      <c r="F63" s="2"/>
      <c r="G63" s="2"/>
    </row>
    <row r="64" spans="2:7" ht="15.75" thickBot="1" x14ac:dyDescent="0.3">
      <c r="B64" s="5" t="s">
        <v>44</v>
      </c>
      <c r="C64" s="14">
        <f>SUM(C54:C63)</f>
        <v>8605000</v>
      </c>
      <c r="D64" s="15">
        <f t="shared" ref="D64:E64" si="0">SUM(D54:D63)</f>
        <v>1355000</v>
      </c>
      <c r="E64" s="15">
        <f t="shared" si="0"/>
        <v>7250000</v>
      </c>
      <c r="F64" s="2"/>
      <c r="G64" s="2"/>
    </row>
    <row r="65" spans="2:14" x14ac:dyDescent="0.25">
      <c r="B65" s="2"/>
      <c r="C65" s="2"/>
      <c r="D65" s="2"/>
      <c r="E65" s="2"/>
      <c r="F65" s="2"/>
      <c r="G65" s="2"/>
    </row>
    <row r="66" spans="2:14" x14ac:dyDescent="0.25">
      <c r="B66" s="7" t="s">
        <v>17</v>
      </c>
      <c r="C66" s="2"/>
      <c r="D66" s="2"/>
      <c r="E66" s="2"/>
      <c r="F66" s="2"/>
      <c r="G66" s="2"/>
    </row>
    <row r="67" spans="2:14" x14ac:dyDescent="0.25">
      <c r="B67" s="2"/>
      <c r="C67" s="2"/>
      <c r="D67" s="2"/>
      <c r="E67" s="2"/>
      <c r="F67" s="2"/>
      <c r="G67" s="2"/>
    </row>
    <row r="68" spans="2:14" x14ac:dyDescent="0.25">
      <c r="B68" s="7" t="s">
        <v>16</v>
      </c>
      <c r="C68" s="2"/>
      <c r="D68" s="2"/>
      <c r="E68" s="2"/>
      <c r="F68" s="2"/>
      <c r="G68" s="2"/>
    </row>
    <row r="69" spans="2:14" x14ac:dyDescent="0.25">
      <c r="B69" s="2" t="s">
        <v>39</v>
      </c>
      <c r="C69" s="2"/>
      <c r="D69" s="2"/>
      <c r="E69" s="2"/>
      <c r="F69" s="2"/>
      <c r="G69" s="2"/>
    </row>
    <row r="70" spans="2:14" x14ac:dyDescent="0.25">
      <c r="B70" s="2" t="s">
        <v>18</v>
      </c>
      <c r="C70" s="2"/>
      <c r="D70" s="2"/>
      <c r="E70" s="2"/>
      <c r="F70" s="2"/>
      <c r="G70" s="2"/>
    </row>
    <row r="71" spans="2:14" x14ac:dyDescent="0.25">
      <c r="B71" s="2"/>
      <c r="C71" s="2"/>
      <c r="D71" s="2"/>
      <c r="E71" s="2"/>
      <c r="F71" s="2"/>
      <c r="G71" s="2"/>
    </row>
    <row r="72" spans="2:14" x14ac:dyDescent="0.25">
      <c r="B72" s="2" t="s">
        <v>19</v>
      </c>
      <c r="C72" s="2"/>
      <c r="D72" s="2"/>
      <c r="E72" s="2"/>
      <c r="F72" s="2"/>
      <c r="G72" s="2"/>
    </row>
    <row r="73" spans="2:14" ht="15.75" thickBot="1" x14ac:dyDescent="0.3">
      <c r="B73" s="2" t="s">
        <v>20</v>
      </c>
      <c r="C73" s="2"/>
      <c r="D73" s="2"/>
      <c r="E73" s="2"/>
      <c r="F73" s="2"/>
      <c r="G73" s="2"/>
    </row>
    <row r="74" spans="2:14" ht="43.5" thickBot="1" x14ac:dyDescent="0.3">
      <c r="B74" s="8" t="s">
        <v>21</v>
      </c>
      <c r="C74" s="9" t="s">
        <v>22</v>
      </c>
      <c r="D74" s="9" t="s">
        <v>23</v>
      </c>
      <c r="E74" s="17" t="s">
        <v>45</v>
      </c>
      <c r="F74" s="2"/>
      <c r="G74" s="2"/>
    </row>
    <row r="75" spans="2:14" ht="15.75" thickBot="1" x14ac:dyDescent="0.3">
      <c r="B75" s="5" t="s">
        <v>24</v>
      </c>
      <c r="C75" s="6">
        <v>5500000</v>
      </c>
      <c r="D75" s="10">
        <v>0.35</v>
      </c>
      <c r="E75" s="12">
        <f>C75*(1+D75)</f>
        <v>7425000.0000000009</v>
      </c>
      <c r="F75" s="2"/>
      <c r="G75" s="2"/>
    </row>
    <row r="76" spans="2:14" ht="15.75" thickBot="1" x14ac:dyDescent="0.3">
      <c r="B76" s="5" t="s">
        <v>25</v>
      </c>
      <c r="C76" s="6">
        <v>575000</v>
      </c>
      <c r="D76" s="10">
        <v>0.4</v>
      </c>
      <c r="E76" s="12">
        <f t="shared" ref="E76:E78" si="1">C76*(1+D76)</f>
        <v>805000</v>
      </c>
      <c r="F76" s="2"/>
      <c r="G76" s="2"/>
    </row>
    <row r="77" spans="2:14" ht="15.75" thickBot="1" x14ac:dyDescent="0.3">
      <c r="B77" s="5" t="s">
        <v>26</v>
      </c>
      <c r="C77" s="6">
        <v>325000</v>
      </c>
      <c r="D77" s="10">
        <v>0.25</v>
      </c>
      <c r="E77" s="12">
        <f t="shared" si="1"/>
        <v>406250</v>
      </c>
      <c r="F77" s="2"/>
      <c r="G77" s="2"/>
      <c r="I77" s="7"/>
      <c r="J77" s="7"/>
      <c r="K77" s="21"/>
      <c r="L77" s="22"/>
      <c r="M77" s="21"/>
      <c r="N77" s="21"/>
    </row>
    <row r="78" spans="2:14" ht="15.75" thickBot="1" x14ac:dyDescent="0.3">
      <c r="B78" s="5" t="s">
        <v>27</v>
      </c>
      <c r="C78" s="6">
        <v>250000</v>
      </c>
      <c r="D78" s="10">
        <v>0.5</v>
      </c>
      <c r="E78" s="12">
        <f t="shared" si="1"/>
        <v>375000</v>
      </c>
      <c r="F78" s="2"/>
      <c r="G78" s="2"/>
      <c r="I78" s="7"/>
      <c r="J78" s="21"/>
      <c r="K78" s="21"/>
      <c r="L78" s="21"/>
      <c r="M78" s="21"/>
      <c r="N78" s="21"/>
    </row>
    <row r="79" spans="2:14" ht="15.75" thickBot="1" x14ac:dyDescent="0.3">
      <c r="B79" s="5" t="s">
        <v>44</v>
      </c>
      <c r="C79" s="12">
        <f>SUM(C75:C78)</f>
        <v>6650000</v>
      </c>
      <c r="D79" s="16"/>
      <c r="E79" s="28">
        <f t="shared" ref="E79" si="2">SUM(E75:E78)</f>
        <v>9011250</v>
      </c>
      <c r="F79" s="2"/>
      <c r="G79" s="2"/>
      <c r="I79" s="21"/>
      <c r="J79" s="21"/>
      <c r="K79" s="21"/>
      <c r="L79" s="21"/>
      <c r="M79" s="21"/>
      <c r="N79" s="21"/>
    </row>
    <row r="80" spans="2:14" x14ac:dyDescent="0.25">
      <c r="B80" s="2"/>
      <c r="C80" s="2"/>
      <c r="D80" s="2"/>
      <c r="E80" s="2"/>
      <c r="F80" s="2"/>
      <c r="G80" s="2"/>
      <c r="I80" s="7"/>
      <c r="J80" s="21"/>
      <c r="K80" s="21"/>
      <c r="L80" s="21"/>
      <c r="M80" s="21"/>
      <c r="N80" s="21"/>
    </row>
    <row r="81" spans="1:14" x14ac:dyDescent="0.25">
      <c r="B81" s="2" t="s">
        <v>51</v>
      </c>
      <c r="C81" s="16">
        <f>D64</f>
        <v>1355000</v>
      </c>
      <c r="D81" s="2"/>
      <c r="E81" s="2"/>
      <c r="F81" s="2"/>
      <c r="G81" s="2"/>
      <c r="I81" s="7"/>
      <c r="J81" s="21"/>
      <c r="K81" s="21"/>
      <c r="L81" s="21"/>
      <c r="M81" s="21"/>
      <c r="N81" s="21"/>
    </row>
    <row r="82" spans="1:14" x14ac:dyDescent="0.25">
      <c r="B82" s="2" t="s">
        <v>52</v>
      </c>
      <c r="C82" s="16">
        <f>E64</f>
        <v>7250000</v>
      </c>
      <c r="D82" s="2"/>
      <c r="E82" s="2"/>
      <c r="F82" s="2"/>
      <c r="G82" s="2"/>
      <c r="I82" s="7"/>
      <c r="J82" s="21"/>
      <c r="K82" s="21"/>
      <c r="L82" s="21"/>
      <c r="M82" s="21"/>
      <c r="N82" s="21"/>
    </row>
    <row r="83" spans="1:14" x14ac:dyDescent="0.25">
      <c r="B83" s="2" t="s">
        <v>53</v>
      </c>
      <c r="C83" s="16">
        <f>E79</f>
        <v>9011250</v>
      </c>
      <c r="D83" s="2"/>
      <c r="E83" s="2"/>
      <c r="F83" s="2"/>
      <c r="G83" s="2"/>
      <c r="I83" s="7"/>
      <c r="J83" s="21"/>
      <c r="K83" s="21"/>
      <c r="L83" s="21"/>
      <c r="M83" s="21"/>
      <c r="N83" s="21"/>
    </row>
    <row r="84" spans="1:14" x14ac:dyDescent="0.25">
      <c r="B84" s="2" t="s">
        <v>54</v>
      </c>
      <c r="C84" s="29">
        <f>C82/C83</f>
        <v>0.80454986822028018</v>
      </c>
      <c r="D84" s="2"/>
      <c r="E84" s="2"/>
      <c r="F84" s="2"/>
      <c r="G84" s="2"/>
      <c r="I84" s="7"/>
      <c r="J84" s="21"/>
      <c r="K84" s="21"/>
      <c r="L84" s="21"/>
      <c r="M84" s="21"/>
      <c r="N84" s="21"/>
    </row>
    <row r="85" spans="1:14" x14ac:dyDescent="0.25">
      <c r="B85" s="2"/>
      <c r="C85" s="2"/>
      <c r="D85" s="2"/>
      <c r="E85" s="2"/>
      <c r="F85" s="2"/>
      <c r="G85" s="2"/>
      <c r="I85" s="7"/>
      <c r="J85" s="21"/>
      <c r="K85" s="21"/>
      <c r="L85" s="21"/>
      <c r="M85" s="21"/>
      <c r="N85" s="21"/>
    </row>
    <row r="86" spans="1:14" ht="15.75" thickBot="1" x14ac:dyDescent="0.3">
      <c r="B86" s="7" t="s">
        <v>46</v>
      </c>
      <c r="C86" s="2"/>
      <c r="D86" s="2"/>
      <c r="E86" s="2"/>
      <c r="F86" s="2"/>
      <c r="G86" s="2"/>
      <c r="I86" s="7"/>
      <c r="J86" s="21"/>
      <c r="K86" s="21"/>
      <c r="L86" s="21"/>
      <c r="M86" s="21"/>
      <c r="N86" s="21"/>
    </row>
    <row r="87" spans="1:14" ht="15.75" thickBot="1" x14ac:dyDescent="0.3">
      <c r="B87" s="2" t="s">
        <v>47</v>
      </c>
      <c r="C87" s="18">
        <f>C81</f>
        <v>1355000</v>
      </c>
      <c r="D87" s="19" t="s">
        <v>48</v>
      </c>
      <c r="E87" s="30">
        <f>C84</f>
        <v>0.80454986822028018</v>
      </c>
      <c r="F87" s="19" t="s">
        <v>49</v>
      </c>
      <c r="G87" s="20" t="s">
        <v>50</v>
      </c>
      <c r="I87" s="7"/>
      <c r="J87" s="21"/>
      <c r="K87" s="21"/>
      <c r="L87" s="21"/>
      <c r="M87" s="21"/>
      <c r="N87" s="21"/>
    </row>
    <row r="88" spans="1:14" x14ac:dyDescent="0.25">
      <c r="B88" s="2" t="s">
        <v>55</v>
      </c>
      <c r="C88" s="2"/>
      <c r="D88" s="2"/>
      <c r="E88" s="2"/>
      <c r="F88" s="2"/>
      <c r="G88" s="2"/>
      <c r="I88" s="7"/>
      <c r="J88" s="21"/>
      <c r="K88" s="21"/>
      <c r="L88" s="21"/>
      <c r="M88" s="21"/>
      <c r="N88" s="21"/>
    </row>
    <row r="89" spans="1:14" x14ac:dyDescent="0.25">
      <c r="B89" s="2"/>
      <c r="C89" s="2"/>
      <c r="D89" s="2"/>
      <c r="E89" s="2"/>
      <c r="F89" s="2"/>
      <c r="G89" s="2"/>
      <c r="I89" s="7"/>
      <c r="J89" s="21"/>
      <c r="K89" s="21"/>
      <c r="L89" s="21"/>
      <c r="M89" s="21"/>
      <c r="N89" s="21"/>
    </row>
    <row r="90" spans="1:14" x14ac:dyDescent="0.25">
      <c r="A90" t="s">
        <v>30</v>
      </c>
      <c r="B90" s="7" t="s">
        <v>28</v>
      </c>
      <c r="C90" s="2"/>
      <c r="D90" s="2"/>
      <c r="E90" s="2"/>
      <c r="F90" s="2"/>
      <c r="G90" s="2"/>
      <c r="I90" s="21"/>
      <c r="J90" s="23"/>
      <c r="K90" s="24"/>
      <c r="L90" s="22"/>
      <c r="M90" s="24"/>
      <c r="N90" s="21"/>
    </row>
    <row r="91" spans="1:14" x14ac:dyDescent="0.25">
      <c r="B91" s="2" t="s">
        <v>39</v>
      </c>
      <c r="C91" s="2"/>
      <c r="D91" s="2"/>
      <c r="E91" s="2"/>
      <c r="F91" s="2"/>
      <c r="G91" s="2"/>
      <c r="I91" s="21"/>
      <c r="J91" s="21"/>
      <c r="K91" s="21"/>
      <c r="L91" s="21"/>
      <c r="M91" s="21"/>
      <c r="N91" s="21"/>
    </row>
    <row r="92" spans="1:14" x14ac:dyDescent="0.25">
      <c r="B92" s="7" t="s">
        <v>29</v>
      </c>
      <c r="C92" s="2"/>
      <c r="D92" s="2"/>
      <c r="E92" s="2"/>
      <c r="F92" s="2"/>
      <c r="G92" s="2"/>
      <c r="I92" s="25"/>
      <c r="J92" s="25"/>
      <c r="K92" s="25"/>
      <c r="L92" s="25"/>
      <c r="M92" s="25"/>
      <c r="N92" s="25"/>
    </row>
    <row r="93" spans="1:14" x14ac:dyDescent="0.25">
      <c r="B93" s="7"/>
      <c r="C93" s="2"/>
      <c r="D93" s="2"/>
      <c r="E93" s="2"/>
      <c r="F93" s="2"/>
      <c r="G93" s="2"/>
      <c r="I93" s="25"/>
      <c r="J93" s="25"/>
      <c r="K93" s="25"/>
      <c r="L93" s="25"/>
      <c r="M93" s="25"/>
      <c r="N93" s="25"/>
    </row>
    <row r="94" spans="1:14" x14ac:dyDescent="0.25">
      <c r="B94" s="7" t="s">
        <v>56</v>
      </c>
      <c r="C94" s="2"/>
      <c r="D94" s="2"/>
      <c r="E94" s="2"/>
      <c r="F94" s="2"/>
      <c r="G94" s="2"/>
      <c r="I94" s="25"/>
      <c r="J94" s="25"/>
      <c r="K94" s="25"/>
      <c r="L94" s="25"/>
      <c r="M94" s="25"/>
      <c r="N94" s="25"/>
    </row>
    <row r="95" spans="1:14" x14ac:dyDescent="0.25">
      <c r="B95" s="7" t="s">
        <v>57</v>
      </c>
      <c r="C95" s="2"/>
      <c r="D95" s="2"/>
      <c r="E95" s="2"/>
      <c r="F95" s="2"/>
      <c r="G95" s="2"/>
      <c r="I95" s="25"/>
      <c r="J95" s="25"/>
      <c r="K95" s="25"/>
      <c r="L95" s="25"/>
      <c r="M95" s="25"/>
      <c r="N95" s="25"/>
    </row>
    <row r="96" spans="1:14" x14ac:dyDescent="0.25">
      <c r="B96" s="7" t="s">
        <v>58</v>
      </c>
      <c r="C96" s="2"/>
      <c r="D96" s="2"/>
      <c r="E96" s="2"/>
      <c r="F96" s="2"/>
      <c r="G96" s="2"/>
      <c r="I96" s="25"/>
      <c r="J96" s="25"/>
      <c r="K96" s="25"/>
      <c r="L96" s="25"/>
      <c r="M96" s="25"/>
      <c r="N96" s="25"/>
    </row>
    <row r="97" spans="1:14" x14ac:dyDescent="0.25">
      <c r="B97" s="7"/>
      <c r="C97" s="2"/>
      <c r="D97" s="2"/>
      <c r="E97" s="2"/>
      <c r="F97" s="2"/>
      <c r="G97" s="2"/>
      <c r="I97" s="25"/>
      <c r="J97" s="25"/>
      <c r="K97" s="25"/>
      <c r="L97" s="25"/>
      <c r="M97" s="25"/>
      <c r="N97" s="25"/>
    </row>
    <row r="98" spans="1:14" x14ac:dyDescent="0.25">
      <c r="B98" s="33" t="s">
        <v>51</v>
      </c>
      <c r="C98" s="31">
        <f>C81</f>
        <v>1355000</v>
      </c>
      <c r="D98" s="2"/>
      <c r="E98" s="2"/>
      <c r="F98" s="2"/>
      <c r="G98" s="2"/>
      <c r="I98" s="25"/>
      <c r="J98" s="25"/>
      <c r="K98" s="25"/>
      <c r="L98" s="25"/>
      <c r="M98" s="25"/>
      <c r="N98" s="25"/>
    </row>
    <row r="99" spans="1:14" x14ac:dyDescent="0.25">
      <c r="B99" s="11" t="s">
        <v>54</v>
      </c>
      <c r="C99" s="34">
        <f>C84</f>
        <v>0.80454986822028018</v>
      </c>
      <c r="D99" s="2"/>
      <c r="E99" s="2"/>
      <c r="F99" s="2"/>
      <c r="G99" s="2"/>
      <c r="I99" s="25"/>
      <c r="J99" s="25"/>
      <c r="K99" s="25"/>
      <c r="L99" s="25"/>
      <c r="M99" s="25"/>
      <c r="N99" s="25"/>
    </row>
    <row r="100" spans="1:14" x14ac:dyDescent="0.25">
      <c r="B100" s="11" t="s">
        <v>63</v>
      </c>
      <c r="C100" s="35">
        <f>C98/(1-C99)</f>
        <v>6932714.6912704036</v>
      </c>
      <c r="D100" s="2"/>
      <c r="E100" s="2"/>
      <c r="F100" s="2"/>
      <c r="G100" s="2"/>
      <c r="I100" s="25"/>
      <c r="J100" s="25"/>
      <c r="K100" s="25"/>
      <c r="L100" s="25"/>
      <c r="M100" s="25"/>
      <c r="N100" s="25"/>
    </row>
    <row r="101" spans="1:14" x14ac:dyDescent="0.25">
      <c r="B101" s="2"/>
      <c r="C101" s="2"/>
      <c r="D101" s="2"/>
      <c r="E101" s="2"/>
      <c r="F101" s="2"/>
      <c r="G101" s="2"/>
      <c r="I101" s="25"/>
      <c r="J101" s="25"/>
      <c r="K101" s="25"/>
      <c r="L101" s="25"/>
      <c r="M101" s="25"/>
      <c r="N101" s="25"/>
    </row>
    <row r="102" spans="1:14" x14ac:dyDescent="0.25">
      <c r="A102" t="s">
        <v>31</v>
      </c>
      <c r="B102" s="7" t="s">
        <v>28</v>
      </c>
      <c r="C102" s="2"/>
      <c r="D102" s="2"/>
      <c r="E102" s="2"/>
      <c r="F102" s="2"/>
      <c r="G102" s="2"/>
    </row>
    <row r="103" spans="1:14" x14ac:dyDescent="0.25">
      <c r="B103" s="2" t="s">
        <v>39</v>
      </c>
      <c r="C103" s="2"/>
      <c r="D103" s="2"/>
      <c r="E103" s="2"/>
      <c r="F103" s="2"/>
      <c r="G103" s="2"/>
    </row>
    <row r="104" spans="1:14" x14ac:dyDescent="0.25">
      <c r="B104" s="2" t="s">
        <v>65</v>
      </c>
      <c r="C104" s="16">
        <v>1000000</v>
      </c>
      <c r="D104" s="2"/>
      <c r="E104" s="2"/>
      <c r="F104" s="2"/>
      <c r="G104" s="2"/>
    </row>
    <row r="105" spans="1:14" x14ac:dyDescent="0.25">
      <c r="B105" s="2"/>
      <c r="C105" s="2"/>
      <c r="D105" s="2"/>
      <c r="E105" s="2"/>
      <c r="F105" s="2"/>
      <c r="G105" s="2"/>
    </row>
    <row r="106" spans="1:14" x14ac:dyDescent="0.25">
      <c r="B106" s="7" t="s">
        <v>59</v>
      </c>
      <c r="C106" s="2"/>
      <c r="D106" s="2"/>
      <c r="E106" s="2"/>
      <c r="F106" s="2"/>
      <c r="G106" s="2"/>
    </row>
    <row r="107" spans="1:14" x14ac:dyDescent="0.25">
      <c r="B107" s="7" t="s">
        <v>60</v>
      </c>
      <c r="C107" s="2"/>
      <c r="D107" s="2"/>
      <c r="E107" s="2"/>
      <c r="F107" s="2"/>
      <c r="G107" s="2"/>
    </row>
    <row r="108" spans="1:14" x14ac:dyDescent="0.25">
      <c r="B108" s="7" t="s">
        <v>61</v>
      </c>
      <c r="C108" s="2"/>
      <c r="D108" s="2"/>
      <c r="E108" s="2"/>
      <c r="F108" s="2"/>
      <c r="G108" s="2"/>
    </row>
    <row r="109" spans="1:14" x14ac:dyDescent="0.25">
      <c r="B109" s="7"/>
      <c r="C109" s="2"/>
      <c r="D109" s="2"/>
      <c r="E109" s="2"/>
      <c r="F109" s="2"/>
      <c r="G109" s="2"/>
    </row>
    <row r="110" spans="1:14" x14ac:dyDescent="0.25">
      <c r="B110" s="33" t="s">
        <v>51</v>
      </c>
      <c r="C110" s="31">
        <f>C81</f>
        <v>1355000</v>
      </c>
      <c r="D110" s="2"/>
      <c r="E110" s="2"/>
      <c r="F110" s="2"/>
      <c r="G110" s="2"/>
    </row>
    <row r="111" spans="1:14" x14ac:dyDescent="0.25">
      <c r="B111" s="11" t="s">
        <v>54</v>
      </c>
      <c r="C111" s="34">
        <f>C84</f>
        <v>0.80454986822028018</v>
      </c>
      <c r="D111" s="2"/>
      <c r="E111" s="2"/>
      <c r="F111" s="2"/>
      <c r="G111" s="2"/>
    </row>
    <row r="112" spans="1:14" x14ac:dyDescent="0.25">
      <c r="B112" s="11" t="s">
        <v>62</v>
      </c>
      <c r="C112" s="31">
        <f>C104</f>
        <v>1000000</v>
      </c>
      <c r="D112" s="2"/>
      <c r="E112" s="2"/>
      <c r="F112" s="2"/>
      <c r="G112" s="2"/>
    </row>
    <row r="113" spans="1:7" x14ac:dyDescent="0.25">
      <c r="B113" s="11" t="s">
        <v>64</v>
      </c>
      <c r="C113" s="35">
        <f>(C110+C112)/(1-C111)</f>
        <v>12049109.297374023</v>
      </c>
      <c r="D113" s="2"/>
      <c r="E113" s="2"/>
      <c r="F113" s="2"/>
      <c r="G113" s="2"/>
    </row>
    <row r="114" spans="1:7" x14ac:dyDescent="0.25">
      <c r="B114" s="2"/>
      <c r="C114" s="2"/>
      <c r="D114" s="2"/>
      <c r="E114" s="2"/>
      <c r="F114" s="2"/>
      <c r="G114" s="2"/>
    </row>
    <row r="115" spans="1:7" x14ac:dyDescent="0.25">
      <c r="A115" t="s">
        <v>33</v>
      </c>
      <c r="B115" s="2" t="s">
        <v>34</v>
      </c>
      <c r="C115" s="16">
        <v>11000000</v>
      </c>
      <c r="D115" s="2"/>
      <c r="E115" s="2"/>
      <c r="F115" s="2"/>
      <c r="G115" s="2"/>
    </row>
    <row r="116" spans="1:7" x14ac:dyDescent="0.25">
      <c r="B116" s="2" t="s">
        <v>35</v>
      </c>
      <c r="C116" s="2"/>
      <c r="D116" s="2"/>
      <c r="E116" s="2"/>
      <c r="F116" s="2"/>
      <c r="G116" s="2"/>
    </row>
    <row r="117" spans="1:7" x14ac:dyDescent="0.25">
      <c r="B117" s="2" t="s">
        <v>39</v>
      </c>
      <c r="C117" s="2"/>
      <c r="D117" s="2"/>
      <c r="E117" s="2"/>
      <c r="F117" s="2"/>
      <c r="G117" s="2"/>
    </row>
    <row r="118" spans="1:7" x14ac:dyDescent="0.25">
      <c r="B118" s="2" t="s">
        <v>36</v>
      </c>
      <c r="C118" s="2"/>
      <c r="D118" s="2"/>
      <c r="E118" s="2"/>
      <c r="F118" s="2"/>
      <c r="G118" s="2"/>
    </row>
    <row r="119" spans="1:7" x14ac:dyDescent="0.25">
      <c r="B119" s="2"/>
      <c r="C119" s="2"/>
      <c r="D119" s="2"/>
      <c r="E119" s="27"/>
      <c r="F119" s="2"/>
      <c r="G119" s="2"/>
    </row>
    <row r="120" spans="1:7" x14ac:dyDescent="0.25">
      <c r="B120" s="2" t="s">
        <v>66</v>
      </c>
      <c r="C120" s="2"/>
      <c r="D120" s="2"/>
      <c r="E120" s="2"/>
      <c r="F120" s="2"/>
      <c r="G120" s="2"/>
    </row>
    <row r="121" spans="1:7" x14ac:dyDescent="0.25">
      <c r="B121" s="2"/>
      <c r="C121" s="2"/>
      <c r="D121" s="2"/>
      <c r="E121" s="2"/>
      <c r="F121" s="2"/>
      <c r="G121" s="2"/>
    </row>
    <row r="122" spans="1:7" x14ac:dyDescent="0.25">
      <c r="B122" s="33" t="s">
        <v>51</v>
      </c>
      <c r="C122" s="31">
        <f>D64</f>
        <v>1355000</v>
      </c>
      <c r="D122" s="2"/>
      <c r="E122" s="2"/>
      <c r="F122" s="2"/>
      <c r="G122" s="2"/>
    </row>
    <row r="123" spans="1:7" x14ac:dyDescent="0.25">
      <c r="B123" s="11" t="s">
        <v>54</v>
      </c>
      <c r="C123" s="34">
        <f>C84</f>
        <v>0.80454986822028018</v>
      </c>
      <c r="D123" s="2"/>
      <c r="E123" s="2"/>
      <c r="F123" s="2"/>
      <c r="G123" s="2"/>
    </row>
    <row r="124" spans="1:7" x14ac:dyDescent="0.25">
      <c r="B124" s="11" t="s">
        <v>50</v>
      </c>
      <c r="C124" s="31">
        <f>C115</f>
        <v>11000000</v>
      </c>
      <c r="D124" s="2"/>
      <c r="E124" s="2"/>
      <c r="F124" s="2"/>
      <c r="G124" s="2"/>
    </row>
    <row r="125" spans="1:7" x14ac:dyDescent="0.25">
      <c r="B125" s="11" t="s">
        <v>62</v>
      </c>
      <c r="C125" s="35">
        <f>C124-C122-C123*C124</f>
        <v>794951.44957691804</v>
      </c>
      <c r="D125" s="2"/>
      <c r="E125" s="2"/>
      <c r="F125" s="2"/>
      <c r="G125" s="2"/>
    </row>
    <row r="126" spans="1:7" x14ac:dyDescent="0.25">
      <c r="B126" s="2"/>
      <c r="C126" s="2"/>
      <c r="D126" s="2"/>
      <c r="E126" s="2"/>
      <c r="F126" s="2"/>
      <c r="G126" s="2"/>
    </row>
    <row r="127" spans="1:7" x14ac:dyDescent="0.25">
      <c r="B127" s="2" t="s">
        <v>37</v>
      </c>
      <c r="C127" s="2"/>
      <c r="D127" s="2"/>
      <c r="E127" s="2"/>
      <c r="F127" s="2"/>
      <c r="G127" s="2"/>
    </row>
    <row r="128" spans="1:7" x14ac:dyDescent="0.25">
      <c r="B128" s="2" t="s">
        <v>38</v>
      </c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6" t="s">
        <v>67</v>
      </c>
      <c r="C130" s="26"/>
      <c r="D130" s="2"/>
      <c r="E130" s="2"/>
      <c r="F130" s="2"/>
      <c r="G130" s="2"/>
    </row>
    <row r="131" spans="2:7" x14ac:dyDescent="0.25">
      <c r="B131" s="26" t="s">
        <v>68</v>
      </c>
      <c r="C131" s="2"/>
      <c r="D131" s="2"/>
      <c r="E131" s="2"/>
      <c r="F131" s="2"/>
      <c r="G131" s="2"/>
    </row>
    <row r="132" spans="2:7" x14ac:dyDescent="0.25">
      <c r="B132" s="2" t="s">
        <v>69</v>
      </c>
      <c r="C132" s="2"/>
      <c r="D132" s="2"/>
      <c r="E132" s="2"/>
      <c r="F132" s="2"/>
      <c r="G132" s="2"/>
    </row>
    <row r="133" spans="2:7" x14ac:dyDescent="0.25">
      <c r="B133" s="2" t="s">
        <v>70</v>
      </c>
      <c r="C133" s="2"/>
      <c r="D133" s="2"/>
      <c r="E133" s="2"/>
      <c r="F133" s="2"/>
      <c r="G133" s="2"/>
    </row>
    <row r="134" spans="2:7" x14ac:dyDescent="0.25">
      <c r="B134" s="2" t="s">
        <v>71</v>
      </c>
      <c r="C134" s="2"/>
      <c r="D134" s="2"/>
      <c r="E134" s="2"/>
      <c r="F134" s="2"/>
      <c r="G134" s="2"/>
    </row>
    <row r="135" spans="2:7" x14ac:dyDescent="0.25">
      <c r="B135" s="2" t="s">
        <v>72</v>
      </c>
      <c r="C135" s="2"/>
      <c r="D135" s="2"/>
      <c r="E135" s="2"/>
      <c r="F135" s="2"/>
      <c r="G135" s="2"/>
    </row>
    <row r="136" spans="2:7" x14ac:dyDescent="0.25"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</sheetData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5</xdr:col>
                <xdr:colOff>28575</xdr:colOff>
                <xdr:row>46</xdr:row>
                <xdr:rowOff>38100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Zadání</vt:lpstr>
      <vt:lpstr>Příprava</vt:lpstr>
      <vt:lpstr>Příprava_řešení</vt:lpstr>
      <vt:lpstr>Řešení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Camska</dc:creator>
  <cp:lastModifiedBy>Dagmar Camska</cp:lastModifiedBy>
  <dcterms:created xsi:type="dcterms:W3CDTF">2017-11-26T11:27:52Z</dcterms:created>
  <dcterms:modified xsi:type="dcterms:W3CDTF">2017-11-28T06:27:46Z</dcterms:modified>
</cp:coreProperties>
</file>